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80" tabRatio="71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<sst xmlns="http://schemas.openxmlformats.org/spreadsheetml/2006/main" count="389" uniqueCount="229">
  <si>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</si>
  <si>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</si>
  <si>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</si>
  <si>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</si>
  <si>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</si>
  <si>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</si>
  <si>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</si>
  <si>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Объем финансирования****</t>
  </si>
  <si>
    <t>(подпись)</t>
  </si>
  <si>
    <t>"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</si>
  <si>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</si>
  <si>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</si>
  <si>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</si>
  <si>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</si>
  <si>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</si>
  <si>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</si>
  <si>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Год начала строитель-
ства</t>
  </si>
  <si>
    <t>Год окончания строитель-
ства</t>
  </si>
  <si>
    <t>итого</t>
  </si>
  <si>
    <t>С/П *</t>
  </si>
  <si>
    <t>Полная стоимость строитель-
ства **</t>
  </si>
  <si>
    <t>Остаточная стоимость строитель-
ства **</t>
  </si>
  <si>
    <t>Ввод мощностей</t>
  </si>
  <si>
    <t>1.2</t>
  </si>
  <si>
    <t>1.3</t>
  </si>
  <si>
    <t>1.4</t>
  </si>
  <si>
    <t>3</t>
  </si>
  <si>
    <t>4</t>
  </si>
  <si>
    <t>5</t>
  </si>
  <si>
    <t>6</t>
  </si>
  <si>
    <t>7</t>
  </si>
  <si>
    <t>8</t>
  </si>
  <si>
    <t>9</t>
  </si>
  <si>
    <t>10</t>
  </si>
  <si>
    <t>Реконструкция КЛ-10 кВ (прокладка новых КЛ-10 кВ в замен существующих)</t>
  </si>
  <si>
    <t>С</t>
  </si>
  <si>
    <t>*</t>
  </si>
  <si>
    <t>**</t>
  </si>
  <si>
    <t>***</t>
  </si>
  <si>
    <t>****</t>
  </si>
  <si>
    <t>С - строительство, П - проектирование.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</si>
  <si>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</si>
  <si>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</si>
  <si>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</si>
  <si>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Реконструкция ВЛ-10кВ</t>
  </si>
  <si>
    <t>1,2 км</t>
  </si>
  <si>
    <t>0,6 км</t>
  </si>
  <si>
    <t>Реконструкция ВЛ-0,4 кВ и строительство новых ВЛ-0,4 кВ (СИП)</t>
  </si>
  <si>
    <t>2,1 км</t>
  </si>
  <si>
    <t>1,6 км</t>
  </si>
  <si>
    <t>1,5 км</t>
  </si>
  <si>
    <t>Реконструкция КЛ-0,4 кВ</t>
  </si>
  <si>
    <t>Реконструкция ТП-10/0,4 кВ и РП-10 кВ</t>
  </si>
  <si>
    <t xml:space="preserve">Прочее </t>
  </si>
  <si>
    <t xml:space="preserve">Приобретение  автотранспорта </t>
  </si>
  <si>
    <t>Приобретение информационно - вычислительной техники</t>
  </si>
  <si>
    <t>план года 2011</t>
  </si>
  <si>
    <t>план года 2012</t>
  </si>
  <si>
    <t>план года 2013</t>
  </si>
  <si>
    <t>план
года 2012</t>
  </si>
  <si>
    <t>1.1</t>
  </si>
  <si>
    <t>1.5</t>
  </si>
  <si>
    <t>П/С</t>
  </si>
  <si>
    <t>В.В. Марков</t>
  </si>
  <si>
    <t>3.1</t>
  </si>
  <si>
    <t>Утверждаю
Директор МП "АЭС"</t>
  </si>
  <si>
    <t>1,8 км</t>
  </si>
  <si>
    <t>1,45 км</t>
  </si>
  <si>
    <t>ТП-483</t>
  </si>
  <si>
    <t>3,5 км</t>
  </si>
  <si>
    <t>ТП-511</t>
  </si>
  <si>
    <t>ТП-517</t>
  </si>
  <si>
    <t>ТП-73</t>
  </si>
  <si>
    <t>2,15 км</t>
  </si>
  <si>
    <t>ТП-592</t>
  </si>
  <si>
    <t>ТП-13 ф.1, ф.3, ф.4</t>
  </si>
  <si>
    <t>3,13 км</t>
  </si>
  <si>
    <t>ТП-101 ф.2, ф.3, ф.4</t>
  </si>
  <si>
    <t>1,68 км</t>
  </si>
  <si>
    <t>ТП-360</t>
  </si>
  <si>
    <t>ТП-271</t>
  </si>
  <si>
    <t>ТП-115</t>
  </si>
  <si>
    <t>2,3 км</t>
  </si>
  <si>
    <t>28 яч</t>
  </si>
  <si>
    <t>5,7 км</t>
  </si>
  <si>
    <t>4 км</t>
  </si>
  <si>
    <t>ТП-113</t>
  </si>
  <si>
    <t>ТП-193</t>
  </si>
  <si>
    <t>ТП-153</t>
  </si>
  <si>
    <t>0,72 км</t>
  </si>
  <si>
    <t>1,97 км</t>
  </si>
  <si>
    <t>2,9 км</t>
  </si>
  <si>
    <t>1,21 км</t>
  </si>
  <si>
    <t>11</t>
  </si>
  <si>
    <t>1,25 км</t>
  </si>
  <si>
    <t>12</t>
  </si>
  <si>
    <t>0,15 км</t>
  </si>
  <si>
    <t>13</t>
  </si>
  <si>
    <t>2,5 км</t>
  </si>
  <si>
    <t>14</t>
  </si>
  <si>
    <t>15</t>
  </si>
  <si>
    <t>1,3 км</t>
  </si>
  <si>
    <t>1,04 км</t>
  </si>
  <si>
    <t>16</t>
  </si>
  <si>
    <t>17</t>
  </si>
  <si>
    <t>18</t>
  </si>
  <si>
    <t>19</t>
  </si>
  <si>
    <t>ТП-98-ТП-448</t>
  </si>
  <si>
    <t>0,35 км</t>
  </si>
  <si>
    <t>ф.32/16-126</t>
  </si>
  <si>
    <t>2,8 км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</si>
  <si>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</si>
  <si>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</si>
  <si>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</si>
  <si>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</si>
  <si>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</si>
  <si>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</si>
  <si>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</si>
  <si>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</si>
  <si>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</si>
  <si>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</si>
  <si>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</si>
  <si>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</si>
  <si>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</si>
  <si>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</si>
  <si>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</si>
  <si>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</si>
  <si>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</si>
  <si>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ТП-29</t>
  </si>
  <si>
    <t>ТП-119</t>
  </si>
  <si>
    <t>ТП-352</t>
  </si>
  <si>
    <t>ТП-396</t>
  </si>
  <si>
    <t>ТП-499</t>
  </si>
  <si>
    <t>ТП-475</t>
  </si>
  <si>
    <t>ТП-56</t>
  </si>
  <si>
    <t>ТП-18</t>
  </si>
  <si>
    <t>ТП-292</t>
  </si>
  <si>
    <t>ТП-272</t>
  </si>
  <si>
    <t>ТП-391</t>
  </si>
  <si>
    <t>ТП-66</t>
  </si>
  <si>
    <t>ТП-111</t>
  </si>
  <si>
    <t>ТП-464</t>
  </si>
  <si>
    <t>ТП-710</t>
  </si>
  <si>
    <t>ТП-454</t>
  </si>
  <si>
    <t>ТП-446</t>
  </si>
  <si>
    <t>ТП-424</t>
  </si>
  <si>
    <t>ТП-212</t>
  </si>
  <si>
    <t>ТП-395</t>
  </si>
  <si>
    <t>ТП-389</t>
  </si>
  <si>
    <t>ТП-469</t>
  </si>
  <si>
    <t>ТП-591</t>
  </si>
  <si>
    <t>ТП-124</t>
  </si>
  <si>
    <t>39</t>
  </si>
  <si>
    <t>4,1 км</t>
  </si>
  <si>
    <t>4,5 км</t>
  </si>
  <si>
    <t>1,15 км</t>
  </si>
  <si>
    <t>1 км</t>
  </si>
  <si>
    <t>1,9 км</t>
  </si>
  <si>
    <t>2,7 км</t>
  </si>
  <si>
    <t>2,55 км</t>
  </si>
  <si>
    <t>3 км</t>
  </si>
  <si>
    <t>0,69 км</t>
  </si>
  <si>
    <t>0,73 км</t>
  </si>
  <si>
    <t>1,7 км</t>
  </si>
  <si>
    <t>3,95 км</t>
  </si>
  <si>
    <t>0,7 км</t>
  </si>
  <si>
    <t>3,7 км</t>
  </si>
  <si>
    <t>2,25 км</t>
  </si>
  <si>
    <t>3,4 км</t>
  </si>
  <si>
    <t>2,2 км</t>
  </si>
  <si>
    <t>0,9 км</t>
  </si>
  <si>
    <t>1,1 км</t>
  </si>
  <si>
    <t>0,76 км</t>
  </si>
  <si>
    <t>30 яч</t>
  </si>
  <si>
    <t>3 шт</t>
  </si>
  <si>
    <t>Совершенствование технологических процессов. Установка устройств компенсации реактивной мощности</t>
  </si>
  <si>
    <t>ф.32/15-652</t>
  </si>
  <si>
    <t>ф. РП-2/12-153</t>
  </si>
  <si>
    <t>ф. 28/16-347/8</t>
  </si>
  <si>
    <t>4,09 км</t>
  </si>
  <si>
    <t>1,89 км</t>
  </si>
  <si>
    <t>ТП-603</t>
  </si>
  <si>
    <t>ТП-154</t>
  </si>
  <si>
    <t xml:space="preserve">Замена МТП и старых КТП на новые КТП (51,60,19) </t>
  </si>
  <si>
    <t>план
года 2013</t>
  </si>
  <si>
    <t>план
года
2014</t>
  </si>
  <si>
    <t>9 яч</t>
  </si>
  <si>
    <t>П/с "Полярная" - РТП-19 (3х240)</t>
  </si>
  <si>
    <t>Замена выходов КЛ-10 кВ РП-5</t>
  </si>
  <si>
    <t>0,21 км</t>
  </si>
  <si>
    <t>ТП-180 - ТП-255</t>
  </si>
  <si>
    <t>0,38 км</t>
  </si>
  <si>
    <t>ф.97/15-РП-2/17</t>
  </si>
  <si>
    <t>ф. РТП-20/19-462</t>
  </si>
  <si>
    <t>0,67 км</t>
  </si>
  <si>
    <t>Монтаж защиты микропроцессорной (типа БМРЗ-100)  РТП-24, РТП-23, РТП-21</t>
  </si>
  <si>
    <t>ПИР 2013года</t>
  </si>
  <si>
    <t>ЦРП-291-ТП-297</t>
  </si>
  <si>
    <t>ЦРП-291-ТП-259</t>
  </si>
  <si>
    <t>ТП-66- опора</t>
  </si>
  <si>
    <t>ф.51-278</t>
  </si>
  <si>
    <t>ф.28/22-РП-7/11</t>
  </si>
  <si>
    <t xml:space="preserve">Реконструкция  ТП №  159(6), 113(6), 177(6), 156(6), 425(5), 14(1) с заменой ячеек КСО и замена ЛР на ВН  </t>
  </si>
  <si>
    <t>10 яч</t>
  </si>
  <si>
    <t>ПИР на 2014г</t>
  </si>
  <si>
    <t>Реконструкция и модернизация энергетических установок. Замена трансформа-торов на ТМГ-12</t>
  </si>
  <si>
    <t>8 шт</t>
  </si>
  <si>
    <t>3шт</t>
  </si>
  <si>
    <t>РТП-27-ТП-391</t>
  </si>
  <si>
    <t>ЦРП-291-ТП-378</t>
  </si>
  <si>
    <t>ЦРП-291-опора№1</t>
  </si>
  <si>
    <t>ТП-154-ТП-253</t>
  </si>
  <si>
    <t xml:space="preserve">Замена МТП и старых КТП на новые КТП (90,358,464) </t>
  </si>
  <si>
    <t>Монтаж микропроцесорной защиты                (Типа БМРЗ-100) РП-19</t>
  </si>
  <si>
    <t>34 шт</t>
  </si>
  <si>
    <t>Реконструкция и модернизация энергетических установок. Замена трансформаторов на ТМГ-12</t>
  </si>
  <si>
    <t>28</t>
  </si>
  <si>
    <t>29</t>
  </si>
  <si>
    <t>ТП-322-ТП-167</t>
  </si>
  <si>
    <t>Монтаж защиты микропроцессорной (типа БМРЗ-100) РТП-25</t>
  </si>
  <si>
    <t>Реконструкция имодернизация энергетических установок. Замена трансформаторов на ТМГ-12</t>
  </si>
  <si>
    <t xml:space="preserve">Реконструкция ТП №204(4), 134(4), 156(5), 158(4), 244(4) с заменой ячее ГДР на КСО, а так же № 86(2), 293(1), 69(1), 205(1), 47(1), 160(1), 309(1), 92(1), 290(1), 252(1), 342(1), 357(1),  замена ЛР на ВН  </t>
  </si>
  <si>
    <t>40</t>
  </si>
  <si>
    <t>ТП-485</t>
  </si>
  <si>
    <t>0,5 км</t>
  </si>
  <si>
    <t xml:space="preserve">Замена МТП и старых КТП на новые КТП (7,12,485) </t>
  </si>
  <si>
    <t>Приложение№1.1</t>
  </si>
  <si>
    <t>Перечень инвестиционных проектов на период реализации инвестиционной программы 2012-2014 г.г. и план их финансирования Муниципального предприятия г. Абакана "Абаканские электрические сети"</t>
  </si>
  <si>
    <t>Кабельные выхода на опоры от ВЛ-0,4 кВ до ТП-10/0,4 кВ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</si>
</sst>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49" fontId="7" fillId="0" borderId="14" xfId="0" applyNumberFormat="1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left" vertical="center" wrapText="1" shrinkToFit="1"/>
    </xf>
    <xf numFmtId="2" fontId="7" fillId="0" borderId="17" xfId="0" applyNumberFormat="1" applyFont="1" applyBorder="1" applyAlignment="1">
      <alignment horizontal="left" vertical="center" wrapText="1" shrinkToFit="1"/>
    </xf>
    <xf numFmtId="49" fontId="7" fillId="0" borderId="18" xfId="0" applyNumberFormat="1" applyFont="1" applyBorder="1" applyAlignment="1">
      <alignment horizontal="left" vertical="center" wrapText="1" shrinkToFit="1"/>
    </xf>
    <xf numFmtId="0" fontId="7" fillId="0" borderId="19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2" fontId="7" fillId="0" borderId="21" xfId="0" applyNumberFormat="1" applyFont="1" applyBorder="1" applyAlignment="1">
      <alignment horizontal="left" vertical="center" wrapText="1" shrinkToFit="1"/>
    </xf>
    <xf numFmtId="0" fontId="7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49" fontId="8" fillId="0" borderId="22" xfId="0" applyNumberFormat="1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 shrinkToFit="1"/>
    </xf>
    <xf numFmtId="2" fontId="8" fillId="0" borderId="25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 shrinkToFit="1"/>
    </xf>
    <xf numFmtId="0" fontId="8" fillId="0" borderId="26" xfId="0" applyFont="1" applyBorder="1" applyAlignment="1">
      <alignment horizontal="left" vertical="center" wrapText="1" shrinkToFit="1"/>
    </xf>
    <xf numFmtId="2" fontId="8" fillId="0" borderId="26" xfId="0" applyNumberFormat="1" applyFont="1" applyBorder="1" applyAlignment="1">
      <alignment horizontal="left" vertical="center" wrapText="1"/>
    </xf>
    <xf numFmtId="2" fontId="8" fillId="0" borderId="26" xfId="0" applyNumberFormat="1" applyFont="1" applyBorder="1" applyAlignment="1">
      <alignment horizontal="left" vertical="center" wrapText="1" shrinkToFit="1"/>
    </xf>
    <xf numFmtId="49" fontId="8" fillId="0" borderId="27" xfId="0" applyNumberFormat="1" applyFont="1" applyBorder="1" applyAlignment="1">
      <alignment horizontal="left" vertical="center" wrapText="1" shrinkToFi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 shrinkToFit="1"/>
    </xf>
    <xf numFmtId="2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30" xfId="0" applyFont="1" applyBorder="1" applyAlignment="1">
      <alignment horizontal="left" vertical="center" wrapText="1" shrinkToFit="1"/>
    </xf>
    <xf numFmtId="2" fontId="8" fillId="0" borderId="11" xfId="0" applyNumberFormat="1" applyFont="1" applyBorder="1" applyAlignment="1">
      <alignment horizontal="left" vertical="center" wrapText="1" shrinkToFit="1"/>
    </xf>
    <xf numFmtId="0" fontId="8" fillId="0" borderId="28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2" fontId="8" fillId="0" borderId="17" xfId="0" applyNumberFormat="1" applyFont="1" applyBorder="1" applyAlignment="1">
      <alignment horizontal="left" vertical="center" wrapText="1" shrinkToFit="1"/>
    </xf>
    <xf numFmtId="49" fontId="8" fillId="0" borderId="33" xfId="0" applyNumberFormat="1" applyFont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 shrinkToFit="1"/>
    </xf>
    <xf numFmtId="0" fontId="8" fillId="0" borderId="34" xfId="0" applyFont="1" applyBorder="1" applyAlignment="1">
      <alignment horizontal="left" vertical="center" wrapText="1" shrinkToFit="1"/>
    </xf>
    <xf numFmtId="49" fontId="8" fillId="0" borderId="11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 shrinkToFit="1"/>
    </xf>
    <xf numFmtId="2" fontId="8" fillId="0" borderId="35" xfId="0" applyNumberFormat="1" applyFont="1" applyBorder="1" applyAlignment="1">
      <alignment horizontal="left" vertical="center" wrapText="1"/>
    </xf>
    <xf numFmtId="49" fontId="8" fillId="0" borderId="35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 shrinkToFit="1"/>
    </xf>
    <xf numFmtId="49" fontId="8" fillId="0" borderId="36" xfId="0" applyNumberFormat="1" applyFont="1" applyBorder="1" applyAlignment="1">
      <alignment horizontal="left" vertical="center" wrapText="1"/>
    </xf>
    <xf numFmtId="49" fontId="8" fillId="0" borderId="34" xfId="0" applyNumberFormat="1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shrinkToFit="1"/>
    </xf>
    <xf numFmtId="2" fontId="8" fillId="0" borderId="13" xfId="0" applyNumberFormat="1" applyFont="1" applyBorder="1" applyAlignment="1">
      <alignment horizontal="left" vertical="center" wrapText="1" shrinkToFi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2" fontId="8" fillId="0" borderId="11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26" xfId="0" applyFont="1" applyBorder="1" applyAlignment="1">
      <alignment horizontal="left" vertical="center" wrapText="1" shrinkToFit="1"/>
    </xf>
    <xf numFmtId="0" fontId="8" fillId="0" borderId="29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8" fillId="0" borderId="26" xfId="0" applyFont="1" applyBorder="1" applyAlignment="1">
      <alignment horizontal="left" vertical="center" wrapText="1" shrinkToFit="1"/>
    </xf>
    <xf numFmtId="2" fontId="8" fillId="0" borderId="11" xfId="0" applyNumberFormat="1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29" xfId="0" applyFont="1" applyBorder="1" applyAlignment="1">
      <alignment horizontal="left" vertical="center" wrapText="1" shrinkToFit="1"/>
    </xf>
    <xf numFmtId="0" fontId="7" fillId="0" borderId="35" xfId="0" applyFont="1" applyBorder="1" applyAlignment="1">
      <alignment horizontal="left" vertical="center" wrapText="1" shrinkToFit="1"/>
    </xf>
    <xf numFmtId="2" fontId="8" fillId="0" borderId="11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25" xfId="0" applyFont="1" applyBorder="1" applyAlignment="1">
      <alignment horizontal="left" vertical="center" wrapText="1" shrinkToFit="1"/>
    </xf>
    <xf numFmtId="49" fontId="8" fillId="0" borderId="26" xfId="0" applyNumberFormat="1" applyFont="1" applyBorder="1" applyAlignment="1">
      <alignment horizontal="left" vertical="center" wrapText="1" shrinkToFit="1"/>
    </xf>
    <xf numFmtId="49" fontId="8" fillId="0" borderId="17" xfId="0" applyNumberFormat="1" applyFont="1" applyBorder="1" applyAlignment="1">
      <alignment horizontal="left" vertical="center" wrapText="1"/>
    </xf>
    <xf numFmtId="2" fontId="8" fillId="0" borderId="17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shrinkToFit="1"/>
    </xf>
    <xf numFmtId="2" fontId="8" fillId="0" borderId="11" xfId="0" applyNumberFormat="1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 shrinkToFit="1"/>
    </xf>
    <xf numFmtId="0" fontId="2" fillId="0" borderId="0" xfId="0" applyFont="1" applyAlignment="1">
      <alignment vertical="center" wrapText="1" shrinkToFit="1"/>
    </xf>
    <xf numFmtId="0" fontId="7" fillId="0" borderId="40" xfId="0" applyFont="1" applyBorder="1" applyAlignment="1">
      <alignment horizontal="left" vertical="center" wrapText="1" shrinkToFit="1"/>
    </xf>
    <xf numFmtId="0" fontId="7" fillId="0" borderId="41" xfId="0" applyFont="1" applyBorder="1" applyAlignment="1">
      <alignment horizontal="left" vertical="center" wrapText="1" shrinkToFit="1"/>
    </xf>
    <xf numFmtId="0" fontId="8" fillId="0" borderId="26" xfId="0" applyFont="1" applyBorder="1" applyAlignment="1">
      <alignment horizontal="left" vertical="center" wrapText="1" shrinkToFit="1"/>
    </xf>
    <xf numFmtId="2" fontId="8" fillId="0" borderId="11" xfId="0" applyNumberFormat="1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42" xfId="0" applyNumberFormat="1" applyFont="1" applyFill="1" applyBorder="1" applyAlignment="1">
      <alignment horizontal="left" vertical="center" wrapText="1"/>
    </xf>
    <xf numFmtId="0" fontId="8" fillId="0" borderId="43" xfId="0" applyNumberFormat="1" applyFont="1" applyFill="1" applyBorder="1" applyAlignment="1">
      <alignment horizontal="left" vertical="center" wrapText="1"/>
    </xf>
    <xf numFmtId="0" fontId="8" fillId="0" borderId="44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 shrinkToFit="1"/>
    </xf>
    <xf numFmtId="49" fontId="8" fillId="0" borderId="23" xfId="0" applyNumberFormat="1" applyFont="1" applyBorder="1" applyAlignment="1">
      <alignment horizontal="left" vertical="center" wrapText="1" shrinkToFit="1"/>
    </xf>
    <xf numFmtId="49" fontId="8" fillId="0" borderId="28" xfId="0" applyNumberFormat="1" applyFont="1" applyBorder="1" applyAlignment="1">
      <alignment horizontal="left" vertical="center" wrapText="1" shrinkToFit="1"/>
    </xf>
    <xf numFmtId="49" fontId="8" fillId="0" borderId="39" xfId="0" applyNumberFormat="1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2" fontId="8" fillId="0" borderId="11" xfId="0" applyNumberFormat="1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2" fontId="8" fillId="0" borderId="26" xfId="0" applyNumberFormat="1" applyFont="1" applyBorder="1" applyAlignment="1">
      <alignment horizontal="left" vertical="center" wrapText="1" shrinkToFit="1"/>
    </xf>
    <xf numFmtId="0" fontId="8" fillId="0" borderId="26" xfId="0" applyFont="1" applyBorder="1" applyAlignment="1">
      <alignment horizontal="left" vertical="center" wrapText="1" shrinkToFit="1"/>
    </xf>
    <xf numFmtId="0" fontId="8" fillId="0" borderId="4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46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left" vertical="center" wrapText="1" shrinkToFit="1"/>
    </xf>
    <xf numFmtId="0" fontId="7" fillId="0" borderId="47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7" fillId="0" borderId="29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48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2" fontId="7" fillId="0" borderId="21" xfId="0" applyNumberFormat="1" applyFont="1" applyBorder="1" applyAlignment="1">
      <alignment horizontal="left" vertical="center" wrapText="1" shrinkToFit="1"/>
    </xf>
    <xf numFmtId="0" fontId="7" fillId="0" borderId="49" xfId="0" applyFont="1" applyBorder="1" applyAlignment="1">
      <alignment horizontal="left" vertical="center" wrapText="1" shrinkToFit="1"/>
    </xf>
    <xf numFmtId="2" fontId="8" fillId="0" borderId="50" xfId="0" applyNumberFormat="1" applyFont="1" applyBorder="1" applyAlignment="1">
      <alignment horizontal="left" vertical="center" wrapText="1" shrinkToFit="1"/>
    </xf>
    <xf numFmtId="0" fontId="8" fillId="0" borderId="51" xfId="0" applyFont="1" applyBorder="1" applyAlignment="1">
      <alignment horizontal="left" vertical="center" wrapText="1" shrinkToFit="1"/>
    </xf>
    <xf numFmtId="0" fontId="8" fillId="0" borderId="42" xfId="0" applyFont="1" applyBorder="1" applyAlignment="1">
      <alignment horizontal="left" vertical="center" wrapText="1" shrinkToFit="1"/>
    </xf>
    <xf numFmtId="2" fontId="8" fillId="0" borderId="52" xfId="0" applyNumberFormat="1" applyFont="1" applyBorder="1" applyAlignment="1">
      <alignment horizontal="left" vertical="center" wrapText="1" shrinkToFit="1"/>
    </xf>
    <xf numFmtId="0" fontId="8" fillId="0" borderId="53" xfId="0" applyFont="1" applyBorder="1" applyAlignment="1">
      <alignment horizontal="left" vertical="center" wrapText="1" shrinkToFit="1"/>
    </xf>
    <xf numFmtId="0" fontId="8" fillId="0" borderId="43" xfId="0" applyFont="1" applyBorder="1" applyAlignment="1">
      <alignment horizontal="left" vertical="center" wrapText="1" shrinkToFit="1"/>
    </xf>
    <xf numFmtId="0" fontId="8" fillId="0" borderId="29" xfId="0" applyFont="1" applyBorder="1" applyAlignment="1">
      <alignment horizontal="left" vertical="center" wrapText="1" shrinkToFit="1"/>
    </xf>
    <xf numFmtId="0" fontId="7" fillId="0" borderId="52" xfId="0" applyFont="1" applyBorder="1" applyAlignment="1">
      <alignment horizontal="left" vertical="center" wrapText="1" shrinkToFit="1"/>
    </xf>
    <xf numFmtId="0" fontId="7" fillId="0" borderId="53" xfId="0" applyFont="1" applyBorder="1" applyAlignment="1">
      <alignment horizontal="left" vertical="center" wrapText="1" shrinkToFit="1"/>
    </xf>
    <xf numFmtId="0" fontId="8" fillId="0" borderId="54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28" xfId="0" applyFont="1" applyBorder="1" applyAlignment="1">
      <alignment horizontal="left" vertical="center" wrapText="1" shrinkToFit="1"/>
    </xf>
    <xf numFmtId="0" fontId="7" fillId="0" borderId="39" xfId="0" applyFont="1" applyBorder="1" applyAlignment="1">
      <alignment horizontal="left" vertical="center" wrapText="1" shrinkToFit="1"/>
    </xf>
    <xf numFmtId="0" fontId="7" fillId="0" borderId="35" xfId="0" applyFont="1" applyBorder="1" applyAlignment="1">
      <alignment horizontal="left" vertical="center" wrapText="1" shrinkToFit="1"/>
    </xf>
    <xf numFmtId="2" fontId="7" fillId="0" borderId="55" xfId="0" applyNumberFormat="1" applyFont="1" applyBorder="1" applyAlignment="1">
      <alignment horizontal="left" vertical="center" wrapText="1" shrinkToFit="1"/>
    </xf>
    <xf numFmtId="2" fontId="7" fillId="0" borderId="56" xfId="0" applyNumberFormat="1" applyFont="1" applyBorder="1" applyAlignment="1">
      <alignment horizontal="left" vertical="center" wrapText="1" shrinkToFit="1"/>
    </xf>
    <xf numFmtId="2" fontId="7" fillId="0" borderId="20" xfId="0" applyNumberFormat="1" applyFont="1" applyBorder="1" applyAlignment="1">
      <alignment horizontal="left" vertical="center" wrapText="1" shrinkToFit="1"/>
    </xf>
    <xf numFmtId="2" fontId="7" fillId="0" borderId="17" xfId="0" applyNumberFormat="1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left" vertical="center" wrapText="1" shrinkToFit="1"/>
    </xf>
    <xf numFmtId="0" fontId="7" fillId="0" borderId="57" xfId="0" applyFont="1" applyBorder="1" applyAlignment="1">
      <alignment horizontal="left" vertical="center" wrapText="1" shrinkToFit="1"/>
    </xf>
    <xf numFmtId="0" fontId="2" fillId="0" borderId="0" xfId="0" applyFont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2" fillId="0" borderId="36" xfId="0" applyFont="1" applyBorder="1" applyAlignment="1">
      <alignment vertical="center" wrapText="1" shrinkToFit="1"/>
    </xf>
    <xf numFmtId="0" fontId="7" fillId="0" borderId="54" xfId="0" applyFont="1" applyBorder="1" applyAlignment="1">
      <alignment horizontal="left" vertical="center" wrapText="1" shrinkToFit="1"/>
    </xf>
    <xf numFmtId="0" fontId="7" fillId="0" borderId="58" xfId="0" applyFont="1" applyBorder="1" applyAlignment="1">
      <alignment horizontal="left" vertical="center" wrapText="1" shrinkToFit="1"/>
    </xf>
    <xf numFmtId="0" fontId="7" fillId="0" borderId="56" xfId="0" applyFont="1" applyBorder="1" applyAlignment="1">
      <alignment horizontal="left" vertical="center" wrapText="1" shrinkToFit="1"/>
    </xf>
    <xf numFmtId="0" fontId="7" fillId="0" borderId="59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57" xfId="0" applyFont="1" applyBorder="1" applyAlignment="1">
      <alignment horizontal="left" vertical="center" wrapText="1" shrinkToFit="1"/>
    </xf>
    <xf numFmtId="2" fontId="8" fillId="0" borderId="60" xfId="0" applyNumberFormat="1" applyFont="1" applyBorder="1" applyAlignment="1">
      <alignment horizontal="left" vertical="center" wrapText="1"/>
    </xf>
    <xf numFmtId="2" fontId="8" fillId="0" borderId="61" xfId="0" applyNumberFormat="1" applyFont="1" applyBorder="1" applyAlignment="1">
      <alignment horizontal="left" vertical="center" wrapText="1"/>
    </xf>
    <xf numFmtId="2" fontId="8" fillId="0" borderId="62" xfId="0" applyNumberFormat="1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left" vertical="center" wrapText="1"/>
    </xf>
    <xf numFmtId="2" fontId="8" fillId="0" borderId="54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58" xfId="0" applyFont="1" applyBorder="1" applyAlignment="1">
      <alignment horizontal="left" vertical="center" wrapText="1" shrinkToFit="1"/>
    </xf>
    <xf numFmtId="0" fontId="8" fillId="0" borderId="34" xfId="0" applyFont="1" applyBorder="1" applyAlignment="1">
      <alignment horizontal="left" vertical="center" wrapText="1" shrinkToFit="1"/>
    </xf>
    <xf numFmtId="0" fontId="8" fillId="0" borderId="63" xfId="0" applyFont="1" applyBorder="1" applyAlignment="1">
      <alignment horizontal="left" vertical="center" wrapText="1" shrinkToFit="1"/>
    </xf>
    <xf numFmtId="0" fontId="8" fillId="0" borderId="25" xfId="0" applyFont="1" applyBorder="1" applyAlignment="1">
      <alignment horizontal="left" vertical="center" wrapText="1" shrinkToFit="1"/>
    </xf>
    <xf numFmtId="0" fontId="8" fillId="0" borderId="48" xfId="0" applyFont="1" applyBorder="1" applyAlignment="1">
      <alignment horizontal="left" vertical="center" wrapText="1" shrinkToFit="1"/>
    </xf>
    <xf numFmtId="0" fontId="7" fillId="0" borderId="64" xfId="0" applyFont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view="pageBreakPreview" zoomScale="115" zoomScaleSheetLayoutView="115" zoomScalePageLayoutView="0" workbookViewId="0" topLeftCell="A10">
      <selection activeCell="J8" sqref="J8"/>
    </sheetView>
  </sheetViews>
  <sheetFormatPr defaultColWidth="0.875" defaultRowHeight="12.75"/>
  <cols>
    <col min="1" max="1" width="3.75390625" style="2" customWidth="1"/>
    <col min="2" max="2" width="36.75390625" style="2" customWidth="1"/>
    <col min="3" max="3" width="11.25390625" style="2" customWidth="1"/>
    <col min="4" max="4" width="16.25390625" style="2" customWidth="1"/>
    <col min="5" max="6" width="9.375" style="2" bestFit="1" customWidth="1"/>
    <col min="7" max="7" width="9.375" style="2" customWidth="1"/>
    <col min="8" max="8" width="10.00390625" style="2" bestFit="1" customWidth="1"/>
    <col min="9" max="9" width="17.125" style="2" customWidth="1"/>
    <col min="10" max="10" width="13.25390625" style="2" customWidth="1"/>
    <col min="11" max="11" width="12.00390625" style="2" customWidth="1"/>
    <col min="12" max="12" width="12.875" style="2" bestFit="1" customWidth="1"/>
    <col min="13" max="13" width="12.625" style="2" customWidth="1"/>
    <col min="14" max="14" width="9.25390625" style="2" bestFit="1" customWidth="1"/>
    <col min="15" max="15" width="4.75390625" style="2" bestFit="1" customWidth="1"/>
    <col min="16" max="16" width="6.75390625" style="2" bestFit="1" customWidth="1"/>
    <col min="17" max="17" width="1.00390625" style="2" bestFit="1" customWidth="1"/>
    <col min="18" max="18" width="1.625" style="2" customWidth="1"/>
    <col min="19" max="19" width="7.75390625" style="2" bestFit="1" customWidth="1"/>
    <col min="20" max="21" width="2.75390625" style="2" bestFit="1" customWidth="1"/>
    <col min="22" max="22" width="4.00390625" style="2" bestFit="1" customWidth="1"/>
    <col min="23" max="23" width="3.625" style="2" customWidth="1"/>
    <col min="24" max="16384" width="2.75390625" style="2" customWidth="1"/>
  </cols>
  <sheetData>
    <row r="1" spans="4:23" s="1" customFormat="1" ht="39" customHeight="1">
      <c r="D1" s="103" t="s">
        <v>227</v>
      </c>
      <c r="E1" s="103"/>
      <c r="F1" s="103"/>
      <c r="G1" s="103"/>
      <c r="H1" s="103"/>
      <c r="I1" s="103"/>
      <c r="J1" s="103"/>
      <c r="K1" s="103"/>
      <c r="L1" s="103"/>
      <c r="M1" s="103"/>
      <c r="P1" s="102" t="s">
        <v>226</v>
      </c>
      <c r="Q1" s="102"/>
      <c r="R1" s="102"/>
      <c r="S1" s="102"/>
      <c r="T1" s="102"/>
      <c r="U1" s="102"/>
      <c r="V1" s="102"/>
      <c r="W1" s="102"/>
    </row>
    <row r="2" spans="3:23" ht="15.75" customHeight="1">
      <c r="C2" s="1"/>
      <c r="D2" s="103"/>
      <c r="E2" s="103"/>
      <c r="F2" s="103"/>
      <c r="G2" s="103"/>
      <c r="H2" s="103"/>
      <c r="I2" s="103"/>
      <c r="J2" s="103"/>
      <c r="K2" s="103"/>
      <c r="L2" s="103"/>
      <c r="M2" s="103"/>
      <c r="R2" s="143" t="s">
        <v>65</v>
      </c>
      <c r="S2" s="143"/>
      <c r="T2" s="143"/>
      <c r="U2" s="143"/>
      <c r="V2" s="143"/>
      <c r="W2" s="143"/>
    </row>
    <row r="3" spans="2:23" ht="15.75">
      <c r="B3" s="4"/>
      <c r="C3" s="1"/>
      <c r="D3" s="103"/>
      <c r="E3" s="103"/>
      <c r="F3" s="103"/>
      <c r="G3" s="103"/>
      <c r="H3" s="103"/>
      <c r="I3" s="103"/>
      <c r="J3" s="103"/>
      <c r="K3" s="103"/>
      <c r="L3" s="103"/>
      <c r="M3" s="103"/>
      <c r="R3" s="143"/>
      <c r="S3" s="143"/>
      <c r="T3" s="143"/>
      <c r="U3" s="143"/>
      <c r="V3" s="143"/>
      <c r="W3" s="143"/>
    </row>
    <row r="4" spans="2:23" ht="11.25">
      <c r="B4" s="4"/>
      <c r="P4" s="4"/>
      <c r="Q4" s="4"/>
      <c r="R4" s="4"/>
      <c r="S4" s="4"/>
      <c r="T4" s="4"/>
      <c r="U4" s="4"/>
      <c r="V4" s="4"/>
      <c r="W4" s="4"/>
    </row>
    <row r="5" spans="3:23" ht="11.25">
      <c r="C5" s="4"/>
      <c r="D5" s="4"/>
      <c r="E5" s="4"/>
      <c r="F5" s="4"/>
      <c r="G5" s="4"/>
      <c r="H5" s="4"/>
      <c r="I5" s="4"/>
      <c r="J5" s="4"/>
      <c r="P5" s="4"/>
      <c r="Q5" s="4"/>
      <c r="R5" s="4"/>
      <c r="S5" s="4"/>
      <c r="T5" s="4"/>
      <c r="U5" s="4"/>
      <c r="V5" s="4"/>
      <c r="W5" s="4"/>
    </row>
    <row r="6" spans="3:23" ht="11.25">
      <c r="C6" s="5"/>
      <c r="D6" s="5"/>
      <c r="E6" s="5"/>
      <c r="F6" s="5"/>
      <c r="G6" s="72"/>
      <c r="H6" s="72"/>
      <c r="I6" s="72"/>
      <c r="J6" s="72"/>
      <c r="P6" s="6" t="s">
        <v>8</v>
      </c>
      <c r="Q6" s="6"/>
      <c r="R6" s="6"/>
      <c r="S6" s="6"/>
      <c r="T6" s="144" t="s">
        <v>63</v>
      </c>
      <c r="U6" s="144"/>
      <c r="V6" s="144"/>
      <c r="W6" s="144"/>
    </row>
    <row r="7" spans="4:23" ht="12.75" customHeight="1">
      <c r="D7" s="4"/>
      <c r="E7" s="73"/>
      <c r="F7" s="73"/>
      <c r="G7" s="73"/>
      <c r="H7" s="4"/>
      <c r="I7" s="4"/>
      <c r="O7" s="2" t="s">
        <v>9</v>
      </c>
      <c r="Q7" s="2" t="s">
        <v>9</v>
      </c>
      <c r="R7" s="145"/>
      <c r="S7" s="145"/>
      <c r="T7" s="145"/>
      <c r="U7" s="104">
        <v>2011</v>
      </c>
      <c r="V7" s="104"/>
      <c r="W7" s="2" t="s">
        <v>10</v>
      </c>
    </row>
    <row r="9" ht="12" thickBot="1"/>
    <row r="10" spans="1:23" s="7" customFormat="1" ht="12">
      <c r="A10" s="111" t="s">
        <v>0</v>
      </c>
      <c r="B10" s="133" t="s">
        <v>1</v>
      </c>
      <c r="C10" s="114" t="s">
        <v>2</v>
      </c>
      <c r="D10" s="116" t="s">
        <v>3</v>
      </c>
      <c r="E10" s="116" t="s">
        <v>16</v>
      </c>
      <c r="F10" s="116" t="s">
        <v>17</v>
      </c>
      <c r="G10" s="116" t="s">
        <v>20</v>
      </c>
      <c r="H10" s="116" t="s">
        <v>21</v>
      </c>
      <c r="I10" s="116" t="s">
        <v>6</v>
      </c>
      <c r="J10" s="116" t="s">
        <v>22</v>
      </c>
      <c r="K10" s="116"/>
      <c r="L10" s="116"/>
      <c r="M10" s="116"/>
      <c r="N10" s="116" t="s">
        <v>7</v>
      </c>
      <c r="O10" s="116"/>
      <c r="P10" s="116"/>
      <c r="Q10" s="116"/>
      <c r="R10" s="116"/>
      <c r="S10" s="116"/>
      <c r="T10" s="116"/>
      <c r="U10" s="116"/>
      <c r="V10" s="116"/>
      <c r="W10" s="119"/>
    </row>
    <row r="11" spans="1:23" s="7" customFormat="1" ht="36">
      <c r="A11" s="112"/>
      <c r="B11" s="134"/>
      <c r="C11" s="115"/>
      <c r="D11" s="110"/>
      <c r="E11" s="110"/>
      <c r="F11" s="110"/>
      <c r="G11" s="110"/>
      <c r="H11" s="110"/>
      <c r="I11" s="110"/>
      <c r="J11" s="13" t="s">
        <v>56</v>
      </c>
      <c r="K11" s="13" t="s">
        <v>57</v>
      </c>
      <c r="L11" s="13" t="s">
        <v>58</v>
      </c>
      <c r="M11" s="13" t="s">
        <v>18</v>
      </c>
      <c r="N11" s="13" t="s">
        <v>59</v>
      </c>
      <c r="O11" s="110" t="s">
        <v>184</v>
      </c>
      <c r="P11" s="110"/>
      <c r="Q11" s="110"/>
      <c r="R11" s="110"/>
      <c r="S11" s="13" t="s">
        <v>185</v>
      </c>
      <c r="T11" s="110" t="s">
        <v>18</v>
      </c>
      <c r="U11" s="110"/>
      <c r="V11" s="110"/>
      <c r="W11" s="146"/>
    </row>
    <row r="12" spans="1:23" s="7" customFormat="1" ht="24.75" thickBot="1">
      <c r="A12" s="113"/>
      <c r="B12" s="135"/>
      <c r="C12" s="14" t="s">
        <v>19</v>
      </c>
      <c r="D12" s="15" t="s">
        <v>4</v>
      </c>
      <c r="E12" s="117"/>
      <c r="F12" s="117"/>
      <c r="G12" s="15" t="s">
        <v>5</v>
      </c>
      <c r="H12" s="15" t="s">
        <v>5</v>
      </c>
      <c r="I12" s="15" t="s">
        <v>5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5</v>
      </c>
      <c r="O12" s="117" t="s">
        <v>5</v>
      </c>
      <c r="P12" s="117"/>
      <c r="Q12" s="117"/>
      <c r="R12" s="117"/>
      <c r="S12" s="15" t="s">
        <v>5</v>
      </c>
      <c r="T12" s="117" t="s">
        <v>5</v>
      </c>
      <c r="U12" s="117"/>
      <c r="V12" s="117"/>
      <c r="W12" s="147"/>
    </row>
    <row r="13" spans="1:23" s="7" customFormat="1" ht="12.75" thickBot="1">
      <c r="A13" s="16"/>
      <c r="B13" s="17" t="s">
        <v>11</v>
      </c>
      <c r="C13" s="18"/>
      <c r="D13" s="19"/>
      <c r="E13" s="19"/>
      <c r="F13" s="19"/>
      <c r="G13" s="20">
        <f>SUM(G14,G91,G100)</f>
        <v>266.31</v>
      </c>
      <c r="H13" s="19"/>
      <c r="I13" s="20"/>
      <c r="J13" s="19"/>
      <c r="K13" s="19"/>
      <c r="L13" s="19"/>
      <c r="M13" s="19"/>
      <c r="N13" s="20">
        <f>SUM(N14,N91,N100)</f>
        <v>84.91</v>
      </c>
      <c r="O13" s="137">
        <f>SUM(O14,O91,O100)</f>
        <v>96.77000000000001</v>
      </c>
      <c r="P13" s="138"/>
      <c r="Q13" s="138"/>
      <c r="R13" s="139"/>
      <c r="S13" s="20">
        <f>SUM(S14,S91,S100)</f>
        <v>84.62999999999998</v>
      </c>
      <c r="T13" s="140">
        <f>G13</f>
        <v>266.31</v>
      </c>
      <c r="U13" s="141"/>
      <c r="V13" s="141"/>
      <c r="W13" s="142"/>
    </row>
    <row r="14" spans="1:23" s="7" customFormat="1" ht="24.75" thickBot="1">
      <c r="A14" s="21" t="s">
        <v>12</v>
      </c>
      <c r="B14" s="22" t="s">
        <v>13</v>
      </c>
      <c r="C14" s="23"/>
      <c r="D14" s="24"/>
      <c r="E14" s="24"/>
      <c r="F14" s="24"/>
      <c r="G14" s="25">
        <f>SUM(G15,G28,G37,G78,G82)</f>
        <v>227.81</v>
      </c>
      <c r="H14" s="24"/>
      <c r="I14" s="25"/>
      <c r="J14" s="24"/>
      <c r="K14" s="24"/>
      <c r="L14" s="24"/>
      <c r="M14" s="24"/>
      <c r="N14" s="25">
        <f>SUM(N15,N28,N37,N78,N82)</f>
        <v>67.91</v>
      </c>
      <c r="O14" s="137">
        <f>SUM(O15,O28,O37,O78,O82)</f>
        <v>81.77000000000001</v>
      </c>
      <c r="P14" s="138"/>
      <c r="Q14" s="138"/>
      <c r="R14" s="139"/>
      <c r="S14" s="25">
        <f>SUM(S15,S28,S37,S78,S82)</f>
        <v>78.12999999999998</v>
      </c>
      <c r="T14" s="120">
        <f>SUM(T15,T28,T37,T78,T82)</f>
        <v>227.81</v>
      </c>
      <c r="U14" s="120"/>
      <c r="V14" s="120"/>
      <c r="W14" s="122"/>
    </row>
    <row r="15" spans="1:23" ht="24.75" thickBot="1">
      <c r="A15" s="21" t="s">
        <v>60</v>
      </c>
      <c r="B15" s="26" t="s">
        <v>34</v>
      </c>
      <c r="C15" s="27"/>
      <c r="D15" s="28"/>
      <c r="E15" s="28"/>
      <c r="F15" s="28"/>
      <c r="G15" s="25">
        <f>SUM(G16:G27)</f>
        <v>20.35</v>
      </c>
      <c r="H15" s="28"/>
      <c r="I15" s="25"/>
      <c r="J15" s="28"/>
      <c r="K15" s="28"/>
      <c r="L15" s="28"/>
      <c r="M15" s="28"/>
      <c r="N15" s="25">
        <f>SUM(N16:N27)</f>
        <v>2.5799999999999996</v>
      </c>
      <c r="O15" s="137">
        <f>SUM(O16:R27,O93,O102)</f>
        <v>6.3</v>
      </c>
      <c r="P15" s="138"/>
      <c r="Q15" s="138"/>
      <c r="R15" s="139"/>
      <c r="S15" s="25">
        <f>SUM(S16:S27)</f>
        <v>11.47</v>
      </c>
      <c r="T15" s="121">
        <f>SUM(T16:W27)</f>
        <v>20.35</v>
      </c>
      <c r="U15" s="120"/>
      <c r="V15" s="120"/>
      <c r="W15" s="122"/>
    </row>
    <row r="16" spans="1:23" ht="12">
      <c r="A16" s="29" t="s">
        <v>12</v>
      </c>
      <c r="B16" s="30" t="s">
        <v>187</v>
      </c>
      <c r="C16" s="31" t="s">
        <v>62</v>
      </c>
      <c r="D16" s="32" t="s">
        <v>108</v>
      </c>
      <c r="E16" s="33">
        <v>2012</v>
      </c>
      <c r="F16" s="33">
        <v>2012</v>
      </c>
      <c r="G16" s="32">
        <v>1.4</v>
      </c>
      <c r="H16" s="34"/>
      <c r="I16" s="35"/>
      <c r="J16" s="35" t="str">
        <f>D16</f>
        <v>0,35 км</v>
      </c>
      <c r="K16" s="34"/>
      <c r="L16" s="34"/>
      <c r="M16" s="36" t="str">
        <f>D16</f>
        <v>0,35 км</v>
      </c>
      <c r="N16" s="35">
        <f>G16</f>
        <v>1.4</v>
      </c>
      <c r="O16" s="118"/>
      <c r="P16" s="118"/>
      <c r="Q16" s="118"/>
      <c r="R16" s="118"/>
      <c r="S16" s="34"/>
      <c r="T16" s="123">
        <f>G16</f>
        <v>1.4</v>
      </c>
      <c r="U16" s="124"/>
      <c r="V16" s="124"/>
      <c r="W16" s="125"/>
    </row>
    <row r="17" spans="1:23" ht="12">
      <c r="A17" s="37" t="s">
        <v>15</v>
      </c>
      <c r="B17" s="38" t="s">
        <v>188</v>
      </c>
      <c r="C17" s="39" t="s">
        <v>62</v>
      </c>
      <c r="D17" s="40" t="s">
        <v>189</v>
      </c>
      <c r="E17" s="41">
        <v>2012</v>
      </c>
      <c r="F17" s="41">
        <v>2012</v>
      </c>
      <c r="G17" s="40">
        <v>0.7</v>
      </c>
      <c r="H17" s="41"/>
      <c r="I17" s="40"/>
      <c r="J17" s="35" t="str">
        <f>D17</f>
        <v>0,21 км</v>
      </c>
      <c r="K17" s="41"/>
      <c r="L17" s="41"/>
      <c r="M17" s="36" t="str">
        <f aca="true" t="shared" si="0" ref="M17:M27">D17</f>
        <v>0,21 км</v>
      </c>
      <c r="N17" s="35">
        <f>G17</f>
        <v>0.7</v>
      </c>
      <c r="O17" s="110"/>
      <c r="P17" s="110"/>
      <c r="Q17" s="110"/>
      <c r="R17" s="110"/>
      <c r="S17" s="41"/>
      <c r="T17" s="126">
        <f>G17</f>
        <v>0.7</v>
      </c>
      <c r="U17" s="127"/>
      <c r="V17" s="127"/>
      <c r="W17" s="128"/>
    </row>
    <row r="18" spans="1:23" ht="12">
      <c r="A18" s="29" t="s">
        <v>26</v>
      </c>
      <c r="B18" s="52" t="s">
        <v>190</v>
      </c>
      <c r="C18" s="53" t="s">
        <v>62</v>
      </c>
      <c r="D18" s="84" t="s">
        <v>191</v>
      </c>
      <c r="E18" s="69">
        <v>2012</v>
      </c>
      <c r="F18" s="69">
        <v>2012</v>
      </c>
      <c r="G18" s="84">
        <v>0.48</v>
      </c>
      <c r="H18" s="41"/>
      <c r="I18" s="40"/>
      <c r="J18" s="35" t="str">
        <f>D18</f>
        <v>0,38 км</v>
      </c>
      <c r="K18" s="41"/>
      <c r="L18" s="41"/>
      <c r="M18" s="36" t="str">
        <f t="shared" si="0"/>
        <v>0,38 км</v>
      </c>
      <c r="N18" s="35">
        <f>G18</f>
        <v>0.48</v>
      </c>
      <c r="O18" s="110"/>
      <c r="P18" s="110"/>
      <c r="Q18" s="110"/>
      <c r="R18" s="110"/>
      <c r="S18" s="41"/>
      <c r="T18" s="126">
        <f>G18</f>
        <v>0.48</v>
      </c>
      <c r="U18" s="127"/>
      <c r="V18" s="127"/>
      <c r="W18" s="128"/>
    </row>
    <row r="19" spans="1:23" s="3" customFormat="1" ht="12">
      <c r="A19" s="29" t="s">
        <v>27</v>
      </c>
      <c r="B19" s="38" t="s">
        <v>197</v>
      </c>
      <c r="C19" s="71" t="s">
        <v>62</v>
      </c>
      <c r="D19" s="68" t="s">
        <v>92</v>
      </c>
      <c r="E19" s="67">
        <v>2013</v>
      </c>
      <c r="F19" s="67">
        <v>2013</v>
      </c>
      <c r="G19" s="68">
        <v>2.84</v>
      </c>
      <c r="H19" s="41"/>
      <c r="I19" s="35"/>
      <c r="J19" s="41"/>
      <c r="K19" s="40" t="str">
        <f>D19</f>
        <v>1,21 км</v>
      </c>
      <c r="L19" s="41"/>
      <c r="M19" s="36" t="str">
        <f t="shared" si="0"/>
        <v>1,21 км</v>
      </c>
      <c r="N19" s="40"/>
      <c r="O19" s="126">
        <f>G19</f>
        <v>2.84</v>
      </c>
      <c r="P19" s="127"/>
      <c r="Q19" s="127"/>
      <c r="R19" s="129"/>
      <c r="S19" s="41"/>
      <c r="T19" s="126">
        <f>G19</f>
        <v>2.84</v>
      </c>
      <c r="U19" s="127"/>
      <c r="V19" s="127"/>
      <c r="W19" s="128"/>
    </row>
    <row r="20" spans="1:23" ht="12">
      <c r="A20" s="37" t="s">
        <v>28</v>
      </c>
      <c r="B20" s="38" t="s">
        <v>198</v>
      </c>
      <c r="C20" s="42" t="s">
        <v>62</v>
      </c>
      <c r="D20" s="40" t="s">
        <v>94</v>
      </c>
      <c r="E20" s="34">
        <v>2013</v>
      </c>
      <c r="F20" s="34">
        <v>2013</v>
      </c>
      <c r="G20" s="40">
        <v>2.92</v>
      </c>
      <c r="H20" s="41"/>
      <c r="I20" s="35"/>
      <c r="J20" s="40"/>
      <c r="K20" s="40" t="str">
        <f>D20</f>
        <v>1,25 км</v>
      </c>
      <c r="L20" s="41"/>
      <c r="M20" s="36" t="str">
        <f t="shared" si="0"/>
        <v>1,25 км</v>
      </c>
      <c r="N20" s="40"/>
      <c r="O20" s="126">
        <f>G20</f>
        <v>2.92</v>
      </c>
      <c r="P20" s="127"/>
      <c r="Q20" s="127"/>
      <c r="R20" s="129"/>
      <c r="S20" s="41"/>
      <c r="T20" s="126">
        <f>G20</f>
        <v>2.92</v>
      </c>
      <c r="U20" s="127"/>
      <c r="V20" s="127"/>
      <c r="W20" s="128"/>
    </row>
    <row r="21" spans="1:23" ht="12">
      <c r="A21" s="29" t="s">
        <v>29</v>
      </c>
      <c r="B21" s="38" t="s">
        <v>199</v>
      </c>
      <c r="C21" s="39" t="s">
        <v>62</v>
      </c>
      <c r="D21" s="40" t="s">
        <v>96</v>
      </c>
      <c r="E21" s="34">
        <v>2013</v>
      </c>
      <c r="F21" s="34">
        <v>2013</v>
      </c>
      <c r="G21" s="40">
        <v>0.54</v>
      </c>
      <c r="H21" s="41"/>
      <c r="I21" s="35"/>
      <c r="J21" s="40"/>
      <c r="K21" s="40" t="str">
        <f>D21</f>
        <v>0,15 км</v>
      </c>
      <c r="L21" s="41"/>
      <c r="M21" s="36" t="str">
        <f t="shared" si="0"/>
        <v>0,15 км</v>
      </c>
      <c r="N21" s="40"/>
      <c r="O21" s="126">
        <f>G21</f>
        <v>0.54</v>
      </c>
      <c r="P21" s="127"/>
      <c r="Q21" s="127"/>
      <c r="R21" s="129"/>
      <c r="S21" s="41"/>
      <c r="T21" s="126">
        <f>G21</f>
        <v>0.54</v>
      </c>
      <c r="U21" s="127"/>
      <c r="V21" s="127"/>
      <c r="W21" s="128"/>
    </row>
    <row r="22" spans="1:23" ht="12">
      <c r="A22" s="29" t="s">
        <v>30</v>
      </c>
      <c r="B22" s="38" t="s">
        <v>208</v>
      </c>
      <c r="C22" s="39" t="s">
        <v>62</v>
      </c>
      <c r="D22" s="40" t="s">
        <v>46</v>
      </c>
      <c r="E22" s="34">
        <v>2014</v>
      </c>
      <c r="F22" s="34">
        <v>2014</v>
      </c>
      <c r="G22" s="40">
        <v>1.87</v>
      </c>
      <c r="H22" s="41"/>
      <c r="I22" s="40"/>
      <c r="J22" s="40"/>
      <c r="K22" s="34"/>
      <c r="L22" s="40" t="str">
        <f>D22</f>
        <v>0,6 км</v>
      </c>
      <c r="M22" s="36" t="str">
        <f t="shared" si="0"/>
        <v>0,6 км</v>
      </c>
      <c r="N22" s="40"/>
      <c r="O22" s="130"/>
      <c r="P22" s="131"/>
      <c r="Q22" s="131"/>
      <c r="R22" s="115"/>
      <c r="S22" s="43">
        <f>G22</f>
        <v>1.87</v>
      </c>
      <c r="T22" s="126">
        <f>G22</f>
        <v>1.87</v>
      </c>
      <c r="U22" s="127"/>
      <c r="V22" s="127"/>
      <c r="W22" s="128"/>
    </row>
    <row r="23" spans="1:23" ht="12">
      <c r="A23" s="37" t="s">
        <v>31</v>
      </c>
      <c r="B23" s="38" t="s">
        <v>218</v>
      </c>
      <c r="C23" s="39" t="s">
        <v>62</v>
      </c>
      <c r="D23" s="40" t="s">
        <v>101</v>
      </c>
      <c r="E23" s="34">
        <v>2014</v>
      </c>
      <c r="F23" s="41">
        <v>2014</v>
      </c>
      <c r="G23" s="40">
        <v>2.87</v>
      </c>
      <c r="H23" s="41"/>
      <c r="I23" s="35"/>
      <c r="J23" s="40"/>
      <c r="K23" s="34"/>
      <c r="L23" s="40" t="str">
        <f>D23</f>
        <v>1,3 км</v>
      </c>
      <c r="M23" s="36" t="str">
        <f t="shared" si="0"/>
        <v>1,3 км</v>
      </c>
      <c r="N23" s="40"/>
      <c r="O23" s="130"/>
      <c r="P23" s="131"/>
      <c r="Q23" s="131"/>
      <c r="R23" s="115"/>
      <c r="S23" s="43">
        <f>G23</f>
        <v>2.87</v>
      </c>
      <c r="T23" s="126">
        <f>G23</f>
        <v>2.87</v>
      </c>
      <c r="U23" s="127"/>
      <c r="V23" s="127"/>
      <c r="W23" s="128"/>
    </row>
    <row r="24" spans="1:23" ht="12">
      <c r="A24" s="29" t="s">
        <v>32</v>
      </c>
      <c r="B24" s="38" t="s">
        <v>209</v>
      </c>
      <c r="C24" s="39" t="s">
        <v>62</v>
      </c>
      <c r="D24" s="40" t="s">
        <v>94</v>
      </c>
      <c r="E24" s="34">
        <v>2014</v>
      </c>
      <c r="F24" s="34">
        <v>2014</v>
      </c>
      <c r="G24" s="40">
        <v>2.87</v>
      </c>
      <c r="H24" s="41"/>
      <c r="I24" s="35"/>
      <c r="J24" s="40"/>
      <c r="K24" s="41"/>
      <c r="L24" s="40" t="str">
        <f>D24</f>
        <v>1,25 км</v>
      </c>
      <c r="M24" s="36" t="str">
        <f t="shared" si="0"/>
        <v>1,25 км</v>
      </c>
      <c r="N24" s="40"/>
      <c r="O24" s="130"/>
      <c r="P24" s="131"/>
      <c r="Q24" s="131"/>
      <c r="R24" s="115"/>
      <c r="S24" s="43">
        <f>G24</f>
        <v>2.87</v>
      </c>
      <c r="T24" s="126">
        <f>G24</f>
        <v>2.87</v>
      </c>
      <c r="U24" s="127"/>
      <c r="V24" s="127"/>
      <c r="W24" s="128"/>
    </row>
    <row r="25" spans="1:23" ht="12">
      <c r="A25" s="29" t="s">
        <v>33</v>
      </c>
      <c r="B25" s="38" t="s">
        <v>210</v>
      </c>
      <c r="C25" s="39" t="s">
        <v>62</v>
      </c>
      <c r="D25" s="40" t="s">
        <v>102</v>
      </c>
      <c r="E25" s="34">
        <v>2014</v>
      </c>
      <c r="F25" s="34">
        <v>2014</v>
      </c>
      <c r="G25" s="40">
        <v>2.21</v>
      </c>
      <c r="H25" s="41"/>
      <c r="I25" s="35"/>
      <c r="J25" s="40"/>
      <c r="K25" s="41"/>
      <c r="L25" s="40" t="str">
        <f>D25</f>
        <v>1,04 км</v>
      </c>
      <c r="M25" s="36" t="str">
        <f t="shared" si="0"/>
        <v>1,04 км</v>
      </c>
      <c r="N25" s="35"/>
      <c r="O25" s="130"/>
      <c r="P25" s="131"/>
      <c r="Q25" s="131"/>
      <c r="R25" s="115"/>
      <c r="S25" s="43">
        <f>G25</f>
        <v>2.21</v>
      </c>
      <c r="T25" s="126">
        <f>G25</f>
        <v>2.21</v>
      </c>
      <c r="U25" s="127"/>
      <c r="V25" s="127"/>
      <c r="W25" s="128"/>
    </row>
    <row r="26" spans="1:23" ht="12">
      <c r="A26" s="37" t="s">
        <v>93</v>
      </c>
      <c r="B26" s="38" t="s">
        <v>211</v>
      </c>
      <c r="C26" s="39" t="s">
        <v>62</v>
      </c>
      <c r="D26" s="40" t="s">
        <v>96</v>
      </c>
      <c r="E26" s="34">
        <v>2014</v>
      </c>
      <c r="F26" s="34">
        <v>2014</v>
      </c>
      <c r="G26" s="40">
        <v>0.68</v>
      </c>
      <c r="H26" s="41"/>
      <c r="I26" s="35"/>
      <c r="J26" s="40"/>
      <c r="K26" s="41"/>
      <c r="L26" s="40" t="str">
        <f>D26</f>
        <v>0,15 км</v>
      </c>
      <c r="M26" s="36" t="str">
        <f t="shared" si="0"/>
        <v>0,15 км</v>
      </c>
      <c r="N26" s="40"/>
      <c r="O26" s="130"/>
      <c r="P26" s="131"/>
      <c r="Q26" s="131"/>
      <c r="R26" s="115"/>
      <c r="S26" s="43">
        <f>G26</f>
        <v>0.68</v>
      </c>
      <c r="T26" s="126">
        <f>G26</f>
        <v>0.68</v>
      </c>
      <c r="U26" s="127"/>
      <c r="V26" s="127"/>
      <c r="W26" s="128"/>
    </row>
    <row r="27" spans="1:23" ht="12.75" thickBot="1">
      <c r="A27" s="29" t="s">
        <v>95</v>
      </c>
      <c r="B27" s="85" t="s">
        <v>107</v>
      </c>
      <c r="C27" s="39" t="s">
        <v>62</v>
      </c>
      <c r="D27" s="40" t="s">
        <v>108</v>
      </c>
      <c r="E27" s="34">
        <v>2014</v>
      </c>
      <c r="F27" s="34">
        <v>2014</v>
      </c>
      <c r="G27" s="40">
        <v>0.97</v>
      </c>
      <c r="H27" s="41"/>
      <c r="I27" s="35"/>
      <c r="J27" s="40"/>
      <c r="K27" s="41"/>
      <c r="L27" s="40" t="str">
        <f>D27</f>
        <v>0,35 км</v>
      </c>
      <c r="M27" s="36" t="str">
        <f t="shared" si="0"/>
        <v>0,35 км</v>
      </c>
      <c r="N27" s="40"/>
      <c r="O27" s="130"/>
      <c r="P27" s="131"/>
      <c r="Q27" s="131"/>
      <c r="R27" s="115"/>
      <c r="S27" s="43">
        <f>G27</f>
        <v>0.97</v>
      </c>
      <c r="T27" s="126">
        <f>G27</f>
        <v>0.97</v>
      </c>
      <c r="U27" s="127"/>
      <c r="V27" s="127"/>
      <c r="W27" s="128"/>
    </row>
    <row r="28" spans="1:23" ht="13.5" customHeight="1" thickBot="1">
      <c r="A28" s="21" t="s">
        <v>23</v>
      </c>
      <c r="B28" s="26" t="s">
        <v>44</v>
      </c>
      <c r="C28" s="27"/>
      <c r="D28" s="28"/>
      <c r="E28" s="28"/>
      <c r="F28" s="28"/>
      <c r="G28" s="25">
        <f>SUM(G29:G36)</f>
        <v>34.08</v>
      </c>
      <c r="H28" s="28"/>
      <c r="I28" s="25"/>
      <c r="J28" s="28"/>
      <c r="K28" s="28"/>
      <c r="L28" s="28"/>
      <c r="M28" s="28"/>
      <c r="N28" s="25">
        <f>SUM(N29:N36)</f>
        <v>7.4399999999999995</v>
      </c>
      <c r="O28" s="137">
        <f>SUM(O29:R36)</f>
        <v>16.959999999999997</v>
      </c>
      <c r="P28" s="138"/>
      <c r="Q28" s="138"/>
      <c r="R28" s="139"/>
      <c r="S28" s="24">
        <f>SUM(S29:S36)</f>
        <v>9.68</v>
      </c>
      <c r="T28" s="137">
        <f>SUM(T29:W36)</f>
        <v>34.08</v>
      </c>
      <c r="U28" s="148"/>
      <c r="V28" s="148"/>
      <c r="W28" s="149"/>
    </row>
    <row r="29" spans="1:23" ht="12">
      <c r="A29" s="29" t="s">
        <v>12</v>
      </c>
      <c r="B29" s="30" t="s">
        <v>192</v>
      </c>
      <c r="C29" s="42" t="s">
        <v>62</v>
      </c>
      <c r="D29" s="32" t="s">
        <v>159</v>
      </c>
      <c r="E29" s="34">
        <v>2012</v>
      </c>
      <c r="F29" s="34">
        <v>2012</v>
      </c>
      <c r="G29" s="32">
        <v>4.64</v>
      </c>
      <c r="H29" s="34"/>
      <c r="I29" s="35"/>
      <c r="J29" s="35" t="str">
        <f>D29</f>
        <v>2,55 км</v>
      </c>
      <c r="K29" s="34"/>
      <c r="L29" s="34"/>
      <c r="M29" s="35" t="str">
        <f>D29</f>
        <v>2,55 км</v>
      </c>
      <c r="N29" s="35">
        <f>G29</f>
        <v>4.64</v>
      </c>
      <c r="O29" s="118"/>
      <c r="P29" s="118"/>
      <c r="Q29" s="118"/>
      <c r="R29" s="118"/>
      <c r="S29" s="34"/>
      <c r="T29" s="107">
        <f>G29</f>
        <v>4.64</v>
      </c>
      <c r="U29" s="108"/>
      <c r="V29" s="108"/>
      <c r="W29" s="109"/>
    </row>
    <row r="30" spans="1:23" ht="12">
      <c r="A30" s="37" t="s">
        <v>15</v>
      </c>
      <c r="B30" s="38" t="s">
        <v>193</v>
      </c>
      <c r="C30" s="42" t="s">
        <v>62</v>
      </c>
      <c r="D30" s="40" t="s">
        <v>67</v>
      </c>
      <c r="E30" s="41">
        <v>2012</v>
      </c>
      <c r="F30" s="41">
        <v>2012</v>
      </c>
      <c r="G30" s="40">
        <v>2.8</v>
      </c>
      <c r="H30" s="41"/>
      <c r="I30" s="40"/>
      <c r="J30" s="35" t="str">
        <f>D30</f>
        <v>1,45 км</v>
      </c>
      <c r="K30" s="41"/>
      <c r="L30" s="41"/>
      <c r="M30" s="35" t="str">
        <f aca="true" t="shared" si="1" ref="M30:M36">D30</f>
        <v>1,45 км</v>
      </c>
      <c r="N30" s="35">
        <f>G30</f>
        <v>2.8</v>
      </c>
      <c r="O30" s="110"/>
      <c r="P30" s="110"/>
      <c r="Q30" s="110"/>
      <c r="R30" s="110"/>
      <c r="S30" s="41"/>
      <c r="T30" s="107">
        <f>G30</f>
        <v>2.8</v>
      </c>
      <c r="U30" s="108"/>
      <c r="V30" s="108"/>
      <c r="W30" s="109"/>
    </row>
    <row r="31" spans="1:23" ht="12">
      <c r="A31" s="29" t="s">
        <v>26</v>
      </c>
      <c r="B31" s="38" t="s">
        <v>176</v>
      </c>
      <c r="C31" s="39" t="s">
        <v>62</v>
      </c>
      <c r="D31" s="40" t="s">
        <v>101</v>
      </c>
      <c r="E31" s="41">
        <v>2013</v>
      </c>
      <c r="F31" s="41">
        <v>2013</v>
      </c>
      <c r="G31" s="40">
        <v>2.82</v>
      </c>
      <c r="H31" s="41"/>
      <c r="I31" s="40"/>
      <c r="J31" s="40"/>
      <c r="K31" s="43" t="str">
        <f>D31</f>
        <v>1,3 км</v>
      </c>
      <c r="L31" s="41"/>
      <c r="M31" s="35" t="str">
        <f t="shared" si="1"/>
        <v>1,3 км</v>
      </c>
      <c r="N31" s="35"/>
      <c r="O31" s="105">
        <f>G31</f>
        <v>2.82</v>
      </c>
      <c r="P31" s="106"/>
      <c r="Q31" s="106"/>
      <c r="R31" s="106"/>
      <c r="S31" s="41"/>
      <c r="T31" s="107">
        <f>G31</f>
        <v>2.82</v>
      </c>
      <c r="U31" s="108"/>
      <c r="V31" s="108"/>
      <c r="W31" s="109"/>
    </row>
    <row r="32" spans="1:23" ht="12">
      <c r="A32" s="37" t="s">
        <v>27</v>
      </c>
      <c r="B32" s="38" t="s">
        <v>109</v>
      </c>
      <c r="C32" s="39" t="s">
        <v>62</v>
      </c>
      <c r="D32" s="40" t="s">
        <v>50</v>
      </c>
      <c r="E32" s="41">
        <v>2013</v>
      </c>
      <c r="F32" s="41">
        <v>2013</v>
      </c>
      <c r="G32" s="40">
        <v>3.05</v>
      </c>
      <c r="H32" s="41"/>
      <c r="I32" s="40"/>
      <c r="J32" s="40"/>
      <c r="K32" s="43" t="str">
        <f>D32</f>
        <v>1,5 км</v>
      </c>
      <c r="L32" s="41"/>
      <c r="M32" s="35" t="str">
        <f t="shared" si="1"/>
        <v>1,5 км</v>
      </c>
      <c r="N32" s="35"/>
      <c r="O32" s="105">
        <f>G32</f>
        <v>3.05</v>
      </c>
      <c r="P32" s="106"/>
      <c r="Q32" s="106"/>
      <c r="R32" s="106"/>
      <c r="S32" s="41"/>
      <c r="T32" s="107">
        <f>G32</f>
        <v>3.05</v>
      </c>
      <c r="U32" s="108"/>
      <c r="V32" s="108"/>
      <c r="W32" s="109"/>
    </row>
    <row r="33" spans="1:23" ht="12">
      <c r="A33" s="29" t="s">
        <v>28</v>
      </c>
      <c r="B33" s="44" t="s">
        <v>200</v>
      </c>
      <c r="C33" s="39" t="s">
        <v>62</v>
      </c>
      <c r="D33" s="40" t="s">
        <v>98</v>
      </c>
      <c r="E33" s="41">
        <v>2013</v>
      </c>
      <c r="F33" s="41">
        <v>2013</v>
      </c>
      <c r="G33" s="40">
        <v>5.12</v>
      </c>
      <c r="H33" s="41"/>
      <c r="I33" s="40"/>
      <c r="J33" s="40"/>
      <c r="K33" s="43" t="str">
        <f>D33</f>
        <v>2,5 км</v>
      </c>
      <c r="L33" s="41"/>
      <c r="M33" s="35" t="str">
        <f t="shared" si="1"/>
        <v>2,5 км</v>
      </c>
      <c r="N33" s="35"/>
      <c r="O33" s="105">
        <f>G33</f>
        <v>5.12</v>
      </c>
      <c r="P33" s="106"/>
      <c r="Q33" s="106"/>
      <c r="R33" s="106"/>
      <c r="S33" s="41"/>
      <c r="T33" s="107">
        <f>G33</f>
        <v>5.12</v>
      </c>
      <c r="U33" s="108"/>
      <c r="V33" s="108"/>
      <c r="W33" s="109"/>
    </row>
    <row r="34" spans="1:23" ht="12">
      <c r="A34" s="37" t="s">
        <v>29</v>
      </c>
      <c r="B34" s="44" t="s">
        <v>201</v>
      </c>
      <c r="C34" s="39" t="s">
        <v>62</v>
      </c>
      <c r="D34" s="40" t="s">
        <v>160</v>
      </c>
      <c r="E34" s="41">
        <v>2013</v>
      </c>
      <c r="F34" s="41">
        <v>2013</v>
      </c>
      <c r="G34" s="40">
        <v>5.97</v>
      </c>
      <c r="H34" s="41"/>
      <c r="I34" s="40"/>
      <c r="J34" s="40"/>
      <c r="K34" s="43" t="str">
        <f>D34</f>
        <v>3 км</v>
      </c>
      <c r="L34" s="41"/>
      <c r="M34" s="35" t="str">
        <f t="shared" si="1"/>
        <v>3 км</v>
      </c>
      <c r="N34" s="35"/>
      <c r="O34" s="105">
        <f>G34</f>
        <v>5.97</v>
      </c>
      <c r="P34" s="106"/>
      <c r="Q34" s="106"/>
      <c r="R34" s="106"/>
      <c r="S34" s="41"/>
      <c r="T34" s="107">
        <f>G34</f>
        <v>5.97</v>
      </c>
      <c r="U34" s="108"/>
      <c r="V34" s="108"/>
      <c r="W34" s="109"/>
    </row>
    <row r="35" spans="1:23" ht="12">
      <c r="A35" s="29" t="s">
        <v>30</v>
      </c>
      <c r="B35" s="44" t="s">
        <v>177</v>
      </c>
      <c r="C35" s="39" t="s">
        <v>62</v>
      </c>
      <c r="D35" s="40" t="s">
        <v>179</v>
      </c>
      <c r="E35" s="41">
        <v>2014</v>
      </c>
      <c r="F35" s="41">
        <v>2014</v>
      </c>
      <c r="G35" s="40">
        <v>6.71</v>
      </c>
      <c r="H35" s="41"/>
      <c r="I35" s="40"/>
      <c r="J35" s="40"/>
      <c r="K35" s="41"/>
      <c r="L35" s="43" t="str">
        <f>D35</f>
        <v>4,09 км</v>
      </c>
      <c r="M35" s="35" t="str">
        <f t="shared" si="1"/>
        <v>4,09 км</v>
      </c>
      <c r="N35" s="35"/>
      <c r="O35" s="110"/>
      <c r="P35" s="110"/>
      <c r="Q35" s="110"/>
      <c r="R35" s="110"/>
      <c r="S35" s="43">
        <f>G35</f>
        <v>6.71</v>
      </c>
      <c r="T35" s="107">
        <f>G35</f>
        <v>6.71</v>
      </c>
      <c r="U35" s="108"/>
      <c r="V35" s="108"/>
      <c r="W35" s="109"/>
    </row>
    <row r="36" spans="1:23" ht="12.75" thickBot="1">
      <c r="A36" s="37" t="s">
        <v>31</v>
      </c>
      <c r="B36" s="44" t="s">
        <v>178</v>
      </c>
      <c r="C36" s="39" t="s">
        <v>62</v>
      </c>
      <c r="D36" s="40" t="s">
        <v>180</v>
      </c>
      <c r="E36" s="41">
        <v>2014</v>
      </c>
      <c r="F36" s="41">
        <v>2014</v>
      </c>
      <c r="G36" s="40">
        <v>2.97</v>
      </c>
      <c r="H36" s="41"/>
      <c r="I36" s="40"/>
      <c r="J36" s="40"/>
      <c r="K36" s="41"/>
      <c r="L36" s="43" t="str">
        <f>D36</f>
        <v>1,89 км</v>
      </c>
      <c r="M36" s="35" t="str">
        <f t="shared" si="1"/>
        <v>1,89 км</v>
      </c>
      <c r="N36" s="35"/>
      <c r="O36" s="110"/>
      <c r="P36" s="110"/>
      <c r="Q36" s="110"/>
      <c r="R36" s="110"/>
      <c r="S36" s="43">
        <f>G36</f>
        <v>2.97</v>
      </c>
      <c r="T36" s="107">
        <f>G36</f>
        <v>2.97</v>
      </c>
      <c r="U36" s="108"/>
      <c r="V36" s="108"/>
      <c r="W36" s="109"/>
    </row>
    <row r="37" spans="1:23" ht="24.75" thickBot="1">
      <c r="A37" s="21" t="s">
        <v>24</v>
      </c>
      <c r="B37" s="26" t="s">
        <v>47</v>
      </c>
      <c r="C37" s="27"/>
      <c r="D37" s="28"/>
      <c r="E37" s="28"/>
      <c r="F37" s="28"/>
      <c r="G37" s="25">
        <f>SUM(G38:G77)</f>
        <v>137.17</v>
      </c>
      <c r="H37" s="28"/>
      <c r="I37" s="25"/>
      <c r="J37" s="28"/>
      <c r="K37" s="28"/>
      <c r="L37" s="28"/>
      <c r="M37" s="28"/>
      <c r="N37" s="25">
        <f>SUM(N38:N77)</f>
        <v>47.18000000000001</v>
      </c>
      <c r="O37" s="120">
        <f>SUM(O38:R77)</f>
        <v>46.31000000000001</v>
      </c>
      <c r="P37" s="120"/>
      <c r="Q37" s="120"/>
      <c r="R37" s="120"/>
      <c r="S37" s="24">
        <f>SUM(S38:S77)</f>
        <v>43.67999999999999</v>
      </c>
      <c r="T37" s="121">
        <f>SUM(T38:W77)</f>
        <v>137.17</v>
      </c>
      <c r="U37" s="120"/>
      <c r="V37" s="120"/>
      <c r="W37" s="122"/>
    </row>
    <row r="38" spans="1:23" ht="12">
      <c r="A38" s="29" t="s">
        <v>12</v>
      </c>
      <c r="B38" s="45" t="s">
        <v>68</v>
      </c>
      <c r="C38" s="42" t="s">
        <v>62</v>
      </c>
      <c r="D38" s="35" t="s">
        <v>69</v>
      </c>
      <c r="E38" s="34">
        <v>2012</v>
      </c>
      <c r="F38" s="34">
        <v>2012</v>
      </c>
      <c r="G38" s="35">
        <v>5.61</v>
      </c>
      <c r="H38" s="34"/>
      <c r="I38" s="35"/>
      <c r="J38" s="35" t="str">
        <f>D38</f>
        <v>3,5 км</v>
      </c>
      <c r="K38" s="34"/>
      <c r="L38" s="34"/>
      <c r="M38" s="35" t="str">
        <f>D38</f>
        <v>3,5 км</v>
      </c>
      <c r="N38" s="35">
        <f>G38</f>
        <v>5.61</v>
      </c>
      <c r="O38" s="118"/>
      <c r="P38" s="118"/>
      <c r="Q38" s="118"/>
      <c r="R38" s="118"/>
      <c r="S38" s="34"/>
      <c r="T38" s="107">
        <f>G38</f>
        <v>5.61</v>
      </c>
      <c r="U38" s="108"/>
      <c r="V38" s="108"/>
      <c r="W38" s="109"/>
    </row>
    <row r="39" spans="1:23" ht="12">
      <c r="A39" s="37" t="s">
        <v>15</v>
      </c>
      <c r="B39" s="38" t="s">
        <v>70</v>
      </c>
      <c r="C39" s="42" t="s">
        <v>62</v>
      </c>
      <c r="D39" s="40" t="s">
        <v>85</v>
      </c>
      <c r="E39" s="41">
        <v>2012</v>
      </c>
      <c r="F39" s="41">
        <v>2012</v>
      </c>
      <c r="G39" s="40">
        <v>6.38</v>
      </c>
      <c r="H39" s="41"/>
      <c r="I39" s="40"/>
      <c r="J39" s="35" t="str">
        <f aca="true" t="shared" si="2" ref="J39:J51">D39</f>
        <v>4 км</v>
      </c>
      <c r="K39" s="41"/>
      <c r="L39" s="41"/>
      <c r="M39" s="35" t="str">
        <f aca="true" t="shared" si="3" ref="M39:M51">D39</f>
        <v>4 км</v>
      </c>
      <c r="N39" s="35">
        <f aca="true" t="shared" si="4" ref="N39:N51">G39</f>
        <v>6.38</v>
      </c>
      <c r="O39" s="110"/>
      <c r="P39" s="110"/>
      <c r="Q39" s="110"/>
      <c r="R39" s="110"/>
      <c r="S39" s="41"/>
      <c r="T39" s="107">
        <f aca="true" t="shared" si="5" ref="T39:T47">G39</f>
        <v>6.38</v>
      </c>
      <c r="U39" s="108"/>
      <c r="V39" s="108"/>
      <c r="W39" s="109"/>
    </row>
    <row r="40" spans="1:23" ht="12">
      <c r="A40" s="29" t="s">
        <v>26</v>
      </c>
      <c r="B40" s="38" t="s">
        <v>71</v>
      </c>
      <c r="C40" s="42" t="s">
        <v>62</v>
      </c>
      <c r="D40" s="40" t="s">
        <v>48</v>
      </c>
      <c r="E40" s="34">
        <v>2012</v>
      </c>
      <c r="F40" s="34">
        <v>2012</v>
      </c>
      <c r="G40" s="40">
        <v>3.78</v>
      </c>
      <c r="H40" s="41"/>
      <c r="I40" s="40"/>
      <c r="J40" s="35" t="str">
        <f t="shared" si="2"/>
        <v>2,1 км</v>
      </c>
      <c r="K40" s="41"/>
      <c r="L40" s="41"/>
      <c r="M40" s="35" t="str">
        <f t="shared" si="3"/>
        <v>2,1 км</v>
      </c>
      <c r="N40" s="35">
        <f t="shared" si="4"/>
        <v>3.78</v>
      </c>
      <c r="O40" s="110"/>
      <c r="P40" s="110"/>
      <c r="Q40" s="110"/>
      <c r="R40" s="110"/>
      <c r="S40" s="41"/>
      <c r="T40" s="107">
        <f t="shared" si="5"/>
        <v>3.78</v>
      </c>
      <c r="U40" s="108"/>
      <c r="V40" s="108"/>
      <c r="W40" s="109"/>
    </row>
    <row r="41" spans="1:23" ht="12">
      <c r="A41" s="37" t="s">
        <v>27</v>
      </c>
      <c r="B41" s="38" t="s">
        <v>72</v>
      </c>
      <c r="C41" s="42" t="s">
        <v>62</v>
      </c>
      <c r="D41" s="40" t="s">
        <v>73</v>
      </c>
      <c r="E41" s="41">
        <v>2012</v>
      </c>
      <c r="F41" s="41">
        <v>2012</v>
      </c>
      <c r="G41" s="40">
        <v>3.98</v>
      </c>
      <c r="H41" s="41"/>
      <c r="I41" s="40"/>
      <c r="J41" s="35" t="str">
        <f t="shared" si="2"/>
        <v>2,15 км</v>
      </c>
      <c r="K41" s="41"/>
      <c r="L41" s="41"/>
      <c r="M41" s="35" t="str">
        <f t="shared" si="3"/>
        <v>2,15 км</v>
      </c>
      <c r="N41" s="35">
        <f t="shared" si="4"/>
        <v>3.98</v>
      </c>
      <c r="O41" s="110"/>
      <c r="P41" s="110"/>
      <c r="Q41" s="110"/>
      <c r="R41" s="110"/>
      <c r="S41" s="41"/>
      <c r="T41" s="107">
        <f t="shared" si="5"/>
        <v>3.98</v>
      </c>
      <c r="U41" s="108"/>
      <c r="V41" s="108"/>
      <c r="W41" s="109"/>
    </row>
    <row r="42" spans="1:23" ht="12">
      <c r="A42" s="29" t="s">
        <v>28</v>
      </c>
      <c r="B42" s="38" t="s">
        <v>74</v>
      </c>
      <c r="C42" s="42" t="s">
        <v>62</v>
      </c>
      <c r="D42" s="40" t="s">
        <v>45</v>
      </c>
      <c r="E42" s="34">
        <v>2012</v>
      </c>
      <c r="F42" s="34">
        <v>2012</v>
      </c>
      <c r="G42" s="40">
        <v>2.58</v>
      </c>
      <c r="H42" s="41"/>
      <c r="I42" s="40"/>
      <c r="J42" s="35" t="str">
        <f t="shared" si="2"/>
        <v>1,2 км</v>
      </c>
      <c r="K42" s="41"/>
      <c r="L42" s="41"/>
      <c r="M42" s="35" t="str">
        <f t="shared" si="3"/>
        <v>1,2 км</v>
      </c>
      <c r="N42" s="35">
        <f t="shared" si="4"/>
        <v>2.58</v>
      </c>
      <c r="O42" s="110"/>
      <c r="P42" s="110"/>
      <c r="Q42" s="110"/>
      <c r="R42" s="110"/>
      <c r="S42" s="41"/>
      <c r="T42" s="107">
        <f t="shared" si="5"/>
        <v>2.58</v>
      </c>
      <c r="U42" s="108"/>
      <c r="V42" s="108"/>
      <c r="W42" s="109"/>
    </row>
    <row r="43" spans="1:23" ht="12">
      <c r="A43" s="37" t="s">
        <v>29</v>
      </c>
      <c r="B43" s="38" t="s">
        <v>75</v>
      </c>
      <c r="C43" s="42" t="s">
        <v>62</v>
      </c>
      <c r="D43" s="40" t="s">
        <v>76</v>
      </c>
      <c r="E43" s="41">
        <v>2012</v>
      </c>
      <c r="F43" s="41">
        <v>2012</v>
      </c>
      <c r="G43" s="40">
        <v>5.21</v>
      </c>
      <c r="H43" s="41"/>
      <c r="I43" s="40"/>
      <c r="J43" s="35" t="str">
        <f t="shared" si="2"/>
        <v>3,13 км</v>
      </c>
      <c r="K43" s="41"/>
      <c r="L43" s="41"/>
      <c r="M43" s="35" t="str">
        <f t="shared" si="3"/>
        <v>3,13 км</v>
      </c>
      <c r="N43" s="35">
        <f t="shared" si="4"/>
        <v>5.21</v>
      </c>
      <c r="O43" s="110"/>
      <c r="P43" s="110"/>
      <c r="Q43" s="110"/>
      <c r="R43" s="110"/>
      <c r="S43" s="41"/>
      <c r="T43" s="107">
        <f t="shared" si="5"/>
        <v>5.21</v>
      </c>
      <c r="U43" s="108"/>
      <c r="V43" s="108"/>
      <c r="W43" s="109"/>
    </row>
    <row r="44" spans="1:23" ht="12">
      <c r="A44" s="29" t="s">
        <v>30</v>
      </c>
      <c r="B44" s="38" t="s">
        <v>77</v>
      </c>
      <c r="C44" s="42" t="s">
        <v>62</v>
      </c>
      <c r="D44" s="40" t="s">
        <v>78</v>
      </c>
      <c r="E44" s="34">
        <v>2012</v>
      </c>
      <c r="F44" s="34">
        <v>2012</v>
      </c>
      <c r="G44" s="40">
        <v>3.14</v>
      </c>
      <c r="H44" s="41"/>
      <c r="I44" s="40"/>
      <c r="J44" s="35" t="str">
        <f t="shared" si="2"/>
        <v>1,68 км</v>
      </c>
      <c r="K44" s="41"/>
      <c r="L44" s="41"/>
      <c r="M44" s="35" t="str">
        <f t="shared" si="3"/>
        <v>1,68 км</v>
      </c>
      <c r="N44" s="35">
        <f t="shared" si="4"/>
        <v>3.14</v>
      </c>
      <c r="O44" s="110"/>
      <c r="P44" s="110"/>
      <c r="Q44" s="110"/>
      <c r="R44" s="110"/>
      <c r="S44" s="41"/>
      <c r="T44" s="107">
        <f t="shared" si="5"/>
        <v>3.14</v>
      </c>
      <c r="U44" s="108"/>
      <c r="V44" s="108"/>
      <c r="W44" s="109"/>
    </row>
    <row r="45" spans="1:23" ht="12">
      <c r="A45" s="37" t="s">
        <v>31</v>
      </c>
      <c r="B45" s="38" t="s">
        <v>79</v>
      </c>
      <c r="C45" s="42" t="s">
        <v>62</v>
      </c>
      <c r="D45" s="40" t="s">
        <v>50</v>
      </c>
      <c r="E45" s="41">
        <v>2012</v>
      </c>
      <c r="F45" s="41">
        <v>2012</v>
      </c>
      <c r="G45" s="40">
        <v>2.81</v>
      </c>
      <c r="H45" s="41"/>
      <c r="I45" s="40"/>
      <c r="J45" s="35" t="str">
        <f t="shared" si="2"/>
        <v>1,5 км</v>
      </c>
      <c r="K45" s="41"/>
      <c r="L45" s="41"/>
      <c r="M45" s="35" t="str">
        <f t="shared" si="3"/>
        <v>1,5 км</v>
      </c>
      <c r="N45" s="35">
        <f t="shared" si="4"/>
        <v>2.81</v>
      </c>
      <c r="O45" s="110"/>
      <c r="P45" s="110"/>
      <c r="Q45" s="110"/>
      <c r="R45" s="110"/>
      <c r="S45" s="41"/>
      <c r="T45" s="107">
        <f t="shared" si="5"/>
        <v>2.81</v>
      </c>
      <c r="U45" s="108"/>
      <c r="V45" s="108"/>
      <c r="W45" s="109"/>
    </row>
    <row r="46" spans="1:23" ht="12">
      <c r="A46" s="29" t="s">
        <v>32</v>
      </c>
      <c r="B46" s="38" t="s">
        <v>80</v>
      </c>
      <c r="C46" s="42" t="s">
        <v>62</v>
      </c>
      <c r="D46" s="40" t="s">
        <v>49</v>
      </c>
      <c r="E46" s="34">
        <v>2012</v>
      </c>
      <c r="F46" s="34">
        <v>2012</v>
      </c>
      <c r="G46" s="40">
        <v>3.1</v>
      </c>
      <c r="H46" s="41"/>
      <c r="I46" s="40"/>
      <c r="J46" s="35" t="str">
        <f t="shared" si="2"/>
        <v>1,6 км</v>
      </c>
      <c r="K46" s="41"/>
      <c r="L46" s="41"/>
      <c r="M46" s="35" t="str">
        <f t="shared" si="3"/>
        <v>1,6 км</v>
      </c>
      <c r="N46" s="35">
        <f t="shared" si="4"/>
        <v>3.1</v>
      </c>
      <c r="O46" s="110"/>
      <c r="P46" s="110"/>
      <c r="Q46" s="110"/>
      <c r="R46" s="110"/>
      <c r="S46" s="41"/>
      <c r="T46" s="107">
        <f t="shared" si="5"/>
        <v>3.1</v>
      </c>
      <c r="U46" s="108"/>
      <c r="V46" s="108"/>
      <c r="W46" s="109"/>
    </row>
    <row r="47" spans="1:23" ht="12">
      <c r="A47" s="37" t="s">
        <v>33</v>
      </c>
      <c r="B47" s="38" t="s">
        <v>87</v>
      </c>
      <c r="C47" s="42" t="s">
        <v>62</v>
      </c>
      <c r="D47" s="40" t="s">
        <v>90</v>
      </c>
      <c r="E47" s="41">
        <v>2012</v>
      </c>
      <c r="F47" s="41">
        <v>2012</v>
      </c>
      <c r="G47" s="40">
        <v>3.45</v>
      </c>
      <c r="H47" s="41"/>
      <c r="I47" s="40"/>
      <c r="J47" s="35" t="str">
        <f t="shared" si="2"/>
        <v>1,97 км</v>
      </c>
      <c r="K47" s="41"/>
      <c r="L47" s="41"/>
      <c r="M47" s="35" t="str">
        <f t="shared" si="3"/>
        <v>1,97 км</v>
      </c>
      <c r="N47" s="35">
        <f t="shared" si="4"/>
        <v>3.45</v>
      </c>
      <c r="O47" s="110"/>
      <c r="P47" s="110"/>
      <c r="Q47" s="110"/>
      <c r="R47" s="110"/>
      <c r="S47" s="41"/>
      <c r="T47" s="107">
        <f t="shared" si="5"/>
        <v>3.45</v>
      </c>
      <c r="U47" s="108"/>
      <c r="V47" s="108"/>
      <c r="W47" s="109"/>
    </row>
    <row r="48" spans="1:23" ht="12">
      <c r="A48" s="29" t="s">
        <v>93</v>
      </c>
      <c r="B48" s="38" t="s">
        <v>88</v>
      </c>
      <c r="C48" s="42" t="s">
        <v>62</v>
      </c>
      <c r="D48" s="40" t="s">
        <v>91</v>
      </c>
      <c r="E48" s="34">
        <v>2012</v>
      </c>
      <c r="F48" s="34">
        <v>2012</v>
      </c>
      <c r="G48" s="40">
        <v>4.79</v>
      </c>
      <c r="H48" s="41"/>
      <c r="I48" s="40"/>
      <c r="J48" s="35" t="str">
        <f t="shared" si="2"/>
        <v>2,9 км</v>
      </c>
      <c r="K48" s="41"/>
      <c r="L48" s="41"/>
      <c r="M48" s="35" t="str">
        <f t="shared" si="3"/>
        <v>2,9 км</v>
      </c>
      <c r="N48" s="35">
        <f t="shared" si="4"/>
        <v>4.79</v>
      </c>
      <c r="O48" s="110"/>
      <c r="P48" s="110"/>
      <c r="Q48" s="110"/>
      <c r="R48" s="110"/>
      <c r="S48" s="41"/>
      <c r="T48" s="107">
        <f>G48</f>
        <v>4.79</v>
      </c>
      <c r="U48" s="108"/>
      <c r="V48" s="108"/>
      <c r="W48" s="109"/>
    </row>
    <row r="49" spans="1:23" ht="12">
      <c r="A49" s="37" t="s">
        <v>95</v>
      </c>
      <c r="B49" s="46" t="s">
        <v>81</v>
      </c>
      <c r="C49" s="42" t="s">
        <v>62</v>
      </c>
      <c r="D49" s="47" t="s">
        <v>194</v>
      </c>
      <c r="E49" s="41">
        <v>2012</v>
      </c>
      <c r="F49" s="41">
        <v>2012</v>
      </c>
      <c r="G49" s="47">
        <v>0.76</v>
      </c>
      <c r="H49" s="41"/>
      <c r="I49" s="40"/>
      <c r="J49" s="35" t="str">
        <f t="shared" si="2"/>
        <v>0,67 км</v>
      </c>
      <c r="K49" s="41"/>
      <c r="L49" s="41"/>
      <c r="M49" s="35" t="str">
        <f t="shared" si="3"/>
        <v>0,67 км</v>
      </c>
      <c r="N49" s="35">
        <f t="shared" si="4"/>
        <v>0.76</v>
      </c>
      <c r="O49" s="110"/>
      <c r="P49" s="110"/>
      <c r="Q49" s="110"/>
      <c r="R49" s="110"/>
      <c r="S49" s="41"/>
      <c r="T49" s="107">
        <f>G49</f>
        <v>0.76</v>
      </c>
      <c r="U49" s="108"/>
      <c r="V49" s="108"/>
      <c r="W49" s="109"/>
    </row>
    <row r="50" spans="1:23" ht="12">
      <c r="A50" s="29" t="s">
        <v>97</v>
      </c>
      <c r="B50" s="46" t="s">
        <v>86</v>
      </c>
      <c r="C50" s="42" t="s">
        <v>62</v>
      </c>
      <c r="D50" s="47" t="s">
        <v>89</v>
      </c>
      <c r="E50" s="34">
        <v>2012</v>
      </c>
      <c r="F50" s="34">
        <v>2012</v>
      </c>
      <c r="G50" s="47">
        <v>0.99</v>
      </c>
      <c r="H50" s="41"/>
      <c r="I50" s="40"/>
      <c r="J50" s="35" t="str">
        <f t="shared" si="2"/>
        <v>0,72 км</v>
      </c>
      <c r="K50" s="41"/>
      <c r="L50" s="41"/>
      <c r="M50" s="35" t="str">
        <f t="shared" si="3"/>
        <v>0,72 км</v>
      </c>
      <c r="N50" s="35">
        <f t="shared" si="4"/>
        <v>0.99</v>
      </c>
      <c r="O50" s="110"/>
      <c r="P50" s="110"/>
      <c r="Q50" s="110"/>
      <c r="R50" s="110"/>
      <c r="S50" s="41"/>
      <c r="T50" s="107">
        <f>G50</f>
        <v>0.99</v>
      </c>
      <c r="U50" s="108"/>
      <c r="V50" s="108"/>
      <c r="W50" s="109"/>
    </row>
    <row r="51" spans="1:23" s="89" customFormat="1" ht="12">
      <c r="A51" s="37" t="s">
        <v>99</v>
      </c>
      <c r="B51" s="46" t="s">
        <v>223</v>
      </c>
      <c r="C51" s="42" t="s">
        <v>62</v>
      </c>
      <c r="D51" s="47" t="s">
        <v>224</v>
      </c>
      <c r="E51" s="88">
        <v>2012</v>
      </c>
      <c r="F51" s="88">
        <v>2012</v>
      </c>
      <c r="G51" s="47">
        <v>0.6</v>
      </c>
      <c r="H51" s="86"/>
      <c r="I51" s="87"/>
      <c r="J51" s="35" t="str">
        <f t="shared" si="2"/>
        <v>0,5 км</v>
      </c>
      <c r="K51" s="86"/>
      <c r="L51" s="86"/>
      <c r="M51" s="35" t="str">
        <f t="shared" si="3"/>
        <v>0,5 км</v>
      </c>
      <c r="N51" s="35">
        <f t="shared" si="4"/>
        <v>0.6</v>
      </c>
      <c r="O51" s="110"/>
      <c r="P51" s="110"/>
      <c r="Q51" s="110"/>
      <c r="R51" s="110"/>
      <c r="S51" s="86"/>
      <c r="T51" s="107">
        <f>G51</f>
        <v>0.6</v>
      </c>
      <c r="U51" s="108"/>
      <c r="V51" s="108"/>
      <c r="W51" s="109"/>
    </row>
    <row r="52" spans="1:23" ht="12">
      <c r="A52" s="29" t="s">
        <v>100</v>
      </c>
      <c r="B52" s="38" t="s">
        <v>128</v>
      </c>
      <c r="C52" s="42" t="s">
        <v>62</v>
      </c>
      <c r="D52" s="40" t="s">
        <v>153</v>
      </c>
      <c r="E52" s="41">
        <v>2013</v>
      </c>
      <c r="F52" s="41">
        <v>2013</v>
      </c>
      <c r="G52" s="40">
        <v>6.03</v>
      </c>
      <c r="H52" s="41"/>
      <c r="I52" s="40"/>
      <c r="J52" s="40"/>
      <c r="K52" s="43" t="str">
        <f>D52</f>
        <v>4,1 км</v>
      </c>
      <c r="L52" s="41"/>
      <c r="M52" s="40" t="str">
        <f>K52</f>
        <v>4,1 км</v>
      </c>
      <c r="N52" s="40"/>
      <c r="O52" s="105">
        <f>G52</f>
        <v>6.03</v>
      </c>
      <c r="P52" s="106"/>
      <c r="Q52" s="106"/>
      <c r="R52" s="106"/>
      <c r="S52" s="41"/>
      <c r="T52" s="107">
        <f aca="true" t="shared" si="6" ref="T52:T70">G52</f>
        <v>6.03</v>
      </c>
      <c r="U52" s="108"/>
      <c r="V52" s="108"/>
      <c r="W52" s="109"/>
    </row>
    <row r="53" spans="1:23" ht="12">
      <c r="A53" s="37" t="s">
        <v>103</v>
      </c>
      <c r="B53" s="38" t="s">
        <v>129</v>
      </c>
      <c r="C53" s="42" t="s">
        <v>62</v>
      </c>
      <c r="D53" s="40" t="s">
        <v>154</v>
      </c>
      <c r="E53" s="41">
        <v>2013</v>
      </c>
      <c r="F53" s="41">
        <v>2013</v>
      </c>
      <c r="G53" s="40">
        <v>6.87</v>
      </c>
      <c r="H53" s="41"/>
      <c r="I53" s="40"/>
      <c r="J53" s="40"/>
      <c r="K53" s="43" t="str">
        <f aca="true" t="shared" si="7" ref="K53:K64">D53</f>
        <v>4,5 км</v>
      </c>
      <c r="L53" s="41"/>
      <c r="M53" s="40" t="str">
        <f aca="true" t="shared" si="8" ref="M53:M64">K53</f>
        <v>4,5 км</v>
      </c>
      <c r="N53" s="40"/>
      <c r="O53" s="105">
        <f aca="true" t="shared" si="9" ref="O53:O64">G53</f>
        <v>6.87</v>
      </c>
      <c r="P53" s="106"/>
      <c r="Q53" s="106"/>
      <c r="R53" s="106"/>
      <c r="S53" s="41"/>
      <c r="T53" s="107">
        <f t="shared" si="6"/>
        <v>6.87</v>
      </c>
      <c r="U53" s="108"/>
      <c r="V53" s="108"/>
      <c r="W53" s="109"/>
    </row>
    <row r="54" spans="1:23" ht="12">
      <c r="A54" s="29" t="s">
        <v>104</v>
      </c>
      <c r="B54" s="38" t="s">
        <v>130</v>
      </c>
      <c r="C54" s="42" t="s">
        <v>62</v>
      </c>
      <c r="D54" s="40" t="s">
        <v>155</v>
      </c>
      <c r="E54" s="41">
        <v>2013</v>
      </c>
      <c r="F54" s="41">
        <v>2013</v>
      </c>
      <c r="G54" s="40">
        <v>2.15</v>
      </c>
      <c r="H54" s="41"/>
      <c r="I54" s="40"/>
      <c r="J54" s="40"/>
      <c r="K54" s="43" t="str">
        <f t="shared" si="7"/>
        <v>1,15 км</v>
      </c>
      <c r="L54" s="41"/>
      <c r="M54" s="40" t="str">
        <f t="shared" si="8"/>
        <v>1,15 км</v>
      </c>
      <c r="N54" s="40"/>
      <c r="O54" s="105">
        <f t="shared" si="9"/>
        <v>2.15</v>
      </c>
      <c r="P54" s="106"/>
      <c r="Q54" s="106"/>
      <c r="R54" s="106"/>
      <c r="S54" s="41"/>
      <c r="T54" s="107">
        <f t="shared" si="6"/>
        <v>2.15</v>
      </c>
      <c r="U54" s="108"/>
      <c r="V54" s="108"/>
      <c r="W54" s="109"/>
    </row>
    <row r="55" spans="1:23" ht="12">
      <c r="A55" s="37" t="s">
        <v>105</v>
      </c>
      <c r="B55" s="38" t="s">
        <v>131</v>
      </c>
      <c r="C55" s="42" t="s">
        <v>62</v>
      </c>
      <c r="D55" s="40" t="s">
        <v>156</v>
      </c>
      <c r="E55" s="41">
        <v>2013</v>
      </c>
      <c r="F55" s="41">
        <v>2013</v>
      </c>
      <c r="G55" s="40">
        <v>1.87</v>
      </c>
      <c r="H55" s="41"/>
      <c r="I55" s="40"/>
      <c r="J55" s="40"/>
      <c r="K55" s="43" t="str">
        <f t="shared" si="7"/>
        <v>1 км</v>
      </c>
      <c r="L55" s="41"/>
      <c r="M55" s="40" t="str">
        <f t="shared" si="8"/>
        <v>1 км</v>
      </c>
      <c r="N55" s="40"/>
      <c r="O55" s="105">
        <f t="shared" si="9"/>
        <v>1.87</v>
      </c>
      <c r="P55" s="106"/>
      <c r="Q55" s="106"/>
      <c r="R55" s="106"/>
      <c r="S55" s="41"/>
      <c r="T55" s="107">
        <f t="shared" si="6"/>
        <v>1.87</v>
      </c>
      <c r="U55" s="108"/>
      <c r="V55" s="108"/>
      <c r="W55" s="109"/>
    </row>
    <row r="56" spans="1:23" ht="12">
      <c r="A56" s="29" t="s">
        <v>106</v>
      </c>
      <c r="B56" s="38" t="s">
        <v>132</v>
      </c>
      <c r="C56" s="42" t="s">
        <v>62</v>
      </c>
      <c r="D56" s="40" t="s">
        <v>157</v>
      </c>
      <c r="E56" s="41">
        <v>2013</v>
      </c>
      <c r="F56" s="41">
        <v>2013</v>
      </c>
      <c r="G56" s="40">
        <v>3.21</v>
      </c>
      <c r="H56" s="41"/>
      <c r="I56" s="40"/>
      <c r="J56" s="40"/>
      <c r="K56" s="43" t="str">
        <f t="shared" si="7"/>
        <v>1,9 км</v>
      </c>
      <c r="L56" s="41"/>
      <c r="M56" s="40" t="str">
        <f t="shared" si="8"/>
        <v>1,9 км</v>
      </c>
      <c r="N56" s="40"/>
      <c r="O56" s="105">
        <f t="shared" si="9"/>
        <v>3.21</v>
      </c>
      <c r="P56" s="106"/>
      <c r="Q56" s="106"/>
      <c r="R56" s="106"/>
      <c r="S56" s="41"/>
      <c r="T56" s="107">
        <f t="shared" si="6"/>
        <v>3.21</v>
      </c>
      <c r="U56" s="108"/>
      <c r="V56" s="108"/>
      <c r="W56" s="109"/>
    </row>
    <row r="57" spans="1:23" ht="12">
      <c r="A57" s="37" t="s">
        <v>111</v>
      </c>
      <c r="B57" s="38" t="s">
        <v>133</v>
      </c>
      <c r="C57" s="42" t="s">
        <v>62</v>
      </c>
      <c r="D57" s="40" t="s">
        <v>158</v>
      </c>
      <c r="E57" s="41">
        <v>2013</v>
      </c>
      <c r="F57" s="41">
        <v>2013</v>
      </c>
      <c r="G57" s="40">
        <v>4.35</v>
      </c>
      <c r="H57" s="41"/>
      <c r="I57" s="40"/>
      <c r="J57" s="40"/>
      <c r="K57" s="43" t="str">
        <f t="shared" si="7"/>
        <v>2,7 км</v>
      </c>
      <c r="L57" s="41"/>
      <c r="M57" s="40" t="str">
        <f t="shared" si="8"/>
        <v>2,7 км</v>
      </c>
      <c r="N57" s="40"/>
      <c r="O57" s="105">
        <f t="shared" si="9"/>
        <v>4.35</v>
      </c>
      <c r="P57" s="106"/>
      <c r="Q57" s="106"/>
      <c r="R57" s="106"/>
      <c r="S57" s="41"/>
      <c r="T57" s="107">
        <f t="shared" si="6"/>
        <v>4.35</v>
      </c>
      <c r="U57" s="108"/>
      <c r="V57" s="108"/>
      <c r="W57" s="109"/>
    </row>
    <row r="58" spans="1:23" ht="12">
      <c r="A58" s="29" t="s">
        <v>112</v>
      </c>
      <c r="B58" s="38" t="s">
        <v>134</v>
      </c>
      <c r="C58" s="42" t="s">
        <v>62</v>
      </c>
      <c r="D58" s="40" t="s">
        <v>159</v>
      </c>
      <c r="E58" s="41">
        <v>2013</v>
      </c>
      <c r="F58" s="41">
        <v>2013</v>
      </c>
      <c r="G58" s="40">
        <v>4.11</v>
      </c>
      <c r="H58" s="41"/>
      <c r="I58" s="40"/>
      <c r="J58" s="40"/>
      <c r="K58" s="43" t="str">
        <f t="shared" si="7"/>
        <v>2,55 км</v>
      </c>
      <c r="L58" s="41"/>
      <c r="M58" s="40" t="str">
        <f t="shared" si="8"/>
        <v>2,55 км</v>
      </c>
      <c r="N58" s="40"/>
      <c r="O58" s="105">
        <f t="shared" si="9"/>
        <v>4.11</v>
      </c>
      <c r="P58" s="106"/>
      <c r="Q58" s="106"/>
      <c r="R58" s="106"/>
      <c r="S58" s="41"/>
      <c r="T58" s="107">
        <f t="shared" si="6"/>
        <v>4.11</v>
      </c>
      <c r="U58" s="108"/>
      <c r="V58" s="108"/>
      <c r="W58" s="109"/>
    </row>
    <row r="59" spans="1:23" ht="12">
      <c r="A59" s="37" t="s">
        <v>113</v>
      </c>
      <c r="B59" s="38" t="s">
        <v>135</v>
      </c>
      <c r="C59" s="42" t="s">
        <v>62</v>
      </c>
      <c r="D59" s="40" t="s">
        <v>160</v>
      </c>
      <c r="E59" s="41">
        <v>2013</v>
      </c>
      <c r="F59" s="41">
        <v>2013</v>
      </c>
      <c r="G59" s="40">
        <v>4.97</v>
      </c>
      <c r="H59" s="41"/>
      <c r="I59" s="40"/>
      <c r="J59" s="40"/>
      <c r="K59" s="43" t="str">
        <f t="shared" si="7"/>
        <v>3 км</v>
      </c>
      <c r="L59" s="41"/>
      <c r="M59" s="40" t="str">
        <f t="shared" si="8"/>
        <v>3 км</v>
      </c>
      <c r="N59" s="40"/>
      <c r="O59" s="105">
        <f t="shared" si="9"/>
        <v>4.97</v>
      </c>
      <c r="P59" s="106"/>
      <c r="Q59" s="106"/>
      <c r="R59" s="106"/>
      <c r="S59" s="41"/>
      <c r="T59" s="107">
        <f t="shared" si="6"/>
        <v>4.97</v>
      </c>
      <c r="U59" s="108"/>
      <c r="V59" s="108"/>
      <c r="W59" s="109"/>
    </row>
    <row r="60" spans="1:23" ht="12">
      <c r="A60" s="29" t="s">
        <v>114</v>
      </c>
      <c r="B60" s="38" t="s">
        <v>136</v>
      </c>
      <c r="C60" s="42" t="s">
        <v>62</v>
      </c>
      <c r="D60" s="40" t="s">
        <v>161</v>
      </c>
      <c r="E60" s="41">
        <v>2013</v>
      </c>
      <c r="F60" s="41">
        <v>2013</v>
      </c>
      <c r="G60" s="40">
        <v>1.45</v>
      </c>
      <c r="H60" s="41"/>
      <c r="I60" s="40"/>
      <c r="J60" s="40"/>
      <c r="K60" s="43" t="str">
        <f t="shared" si="7"/>
        <v>0,69 км</v>
      </c>
      <c r="L60" s="41"/>
      <c r="M60" s="40" t="str">
        <f t="shared" si="8"/>
        <v>0,69 км</v>
      </c>
      <c r="N60" s="40"/>
      <c r="O60" s="105">
        <f t="shared" si="9"/>
        <v>1.45</v>
      </c>
      <c r="P60" s="106"/>
      <c r="Q60" s="106"/>
      <c r="R60" s="106"/>
      <c r="S60" s="41"/>
      <c r="T60" s="107">
        <f t="shared" si="6"/>
        <v>1.45</v>
      </c>
      <c r="U60" s="108"/>
      <c r="V60" s="108"/>
      <c r="W60" s="109"/>
    </row>
    <row r="61" spans="1:23" ht="12">
      <c r="A61" s="37" t="s">
        <v>115</v>
      </c>
      <c r="B61" s="38" t="s">
        <v>137</v>
      </c>
      <c r="C61" s="42" t="s">
        <v>62</v>
      </c>
      <c r="D61" s="40" t="s">
        <v>162</v>
      </c>
      <c r="E61" s="41">
        <v>2013</v>
      </c>
      <c r="F61" s="41">
        <v>2013</v>
      </c>
      <c r="G61" s="40">
        <v>1.36</v>
      </c>
      <c r="H61" s="41"/>
      <c r="I61" s="40"/>
      <c r="J61" s="40"/>
      <c r="K61" s="43" t="str">
        <f t="shared" si="7"/>
        <v>0,73 км</v>
      </c>
      <c r="L61" s="41"/>
      <c r="M61" s="40" t="str">
        <f t="shared" si="8"/>
        <v>0,73 км</v>
      </c>
      <c r="N61" s="40"/>
      <c r="O61" s="105">
        <f t="shared" si="9"/>
        <v>1.36</v>
      </c>
      <c r="P61" s="106"/>
      <c r="Q61" s="106"/>
      <c r="R61" s="106"/>
      <c r="S61" s="41"/>
      <c r="T61" s="107">
        <f t="shared" si="6"/>
        <v>1.36</v>
      </c>
      <c r="U61" s="108"/>
      <c r="V61" s="108"/>
      <c r="W61" s="109"/>
    </row>
    <row r="62" spans="1:23" ht="12">
      <c r="A62" s="29" t="s">
        <v>116</v>
      </c>
      <c r="B62" s="38" t="s">
        <v>138</v>
      </c>
      <c r="C62" s="42" t="s">
        <v>62</v>
      </c>
      <c r="D62" s="40" t="s">
        <v>66</v>
      </c>
      <c r="E62" s="41">
        <v>2013</v>
      </c>
      <c r="F62" s="41">
        <v>2013</v>
      </c>
      <c r="G62" s="40">
        <v>3.68</v>
      </c>
      <c r="H62" s="41"/>
      <c r="I62" s="40"/>
      <c r="J62" s="40"/>
      <c r="K62" s="43" t="str">
        <f t="shared" si="7"/>
        <v>1,8 км</v>
      </c>
      <c r="L62" s="41"/>
      <c r="M62" s="40" t="str">
        <f t="shared" si="8"/>
        <v>1,8 км</v>
      </c>
      <c r="N62" s="40"/>
      <c r="O62" s="105">
        <f t="shared" si="9"/>
        <v>3.68</v>
      </c>
      <c r="P62" s="106"/>
      <c r="Q62" s="106"/>
      <c r="R62" s="106"/>
      <c r="S62" s="41"/>
      <c r="T62" s="107">
        <f t="shared" si="6"/>
        <v>3.68</v>
      </c>
      <c r="U62" s="108"/>
      <c r="V62" s="108"/>
      <c r="W62" s="109"/>
    </row>
    <row r="63" spans="1:23" ht="12">
      <c r="A63" s="37" t="s">
        <v>117</v>
      </c>
      <c r="B63" s="38" t="s">
        <v>139</v>
      </c>
      <c r="C63" s="42" t="s">
        <v>62</v>
      </c>
      <c r="D63" s="40" t="s">
        <v>66</v>
      </c>
      <c r="E63" s="41">
        <v>2013</v>
      </c>
      <c r="F63" s="41">
        <v>2013</v>
      </c>
      <c r="G63" s="40">
        <v>3.2</v>
      </c>
      <c r="H63" s="41"/>
      <c r="I63" s="40"/>
      <c r="J63" s="40"/>
      <c r="K63" s="43" t="str">
        <f t="shared" si="7"/>
        <v>1,8 км</v>
      </c>
      <c r="L63" s="41"/>
      <c r="M63" s="40" t="str">
        <f t="shared" si="8"/>
        <v>1,8 км</v>
      </c>
      <c r="N63" s="40"/>
      <c r="O63" s="105">
        <f t="shared" si="9"/>
        <v>3.2</v>
      </c>
      <c r="P63" s="106"/>
      <c r="Q63" s="106"/>
      <c r="R63" s="106"/>
      <c r="S63" s="41"/>
      <c r="T63" s="107">
        <f t="shared" si="6"/>
        <v>3.2</v>
      </c>
      <c r="U63" s="108"/>
      <c r="V63" s="108"/>
      <c r="W63" s="109"/>
    </row>
    <row r="64" spans="1:23" ht="12">
      <c r="A64" s="29" t="s">
        <v>118</v>
      </c>
      <c r="B64" s="38" t="s">
        <v>140</v>
      </c>
      <c r="C64" s="42" t="s">
        <v>62</v>
      </c>
      <c r="D64" s="40" t="s">
        <v>163</v>
      </c>
      <c r="E64" s="41">
        <v>2013</v>
      </c>
      <c r="F64" s="41">
        <v>2013</v>
      </c>
      <c r="G64" s="40">
        <v>3.06</v>
      </c>
      <c r="H64" s="41"/>
      <c r="I64" s="40"/>
      <c r="J64" s="40"/>
      <c r="K64" s="43" t="str">
        <f t="shared" si="7"/>
        <v>1,7 км</v>
      </c>
      <c r="L64" s="41"/>
      <c r="M64" s="40" t="str">
        <f t="shared" si="8"/>
        <v>1,7 км</v>
      </c>
      <c r="N64" s="40"/>
      <c r="O64" s="105">
        <f t="shared" si="9"/>
        <v>3.06</v>
      </c>
      <c r="P64" s="106"/>
      <c r="Q64" s="106"/>
      <c r="R64" s="106"/>
      <c r="S64" s="41"/>
      <c r="T64" s="107">
        <f t="shared" si="6"/>
        <v>3.06</v>
      </c>
      <c r="U64" s="108"/>
      <c r="V64" s="108"/>
      <c r="W64" s="109"/>
    </row>
    <row r="65" spans="1:23" ht="12">
      <c r="A65" s="37" t="s">
        <v>216</v>
      </c>
      <c r="B65" s="38" t="s">
        <v>141</v>
      </c>
      <c r="C65" s="42" t="s">
        <v>62</v>
      </c>
      <c r="D65" s="40" t="s">
        <v>164</v>
      </c>
      <c r="E65" s="41">
        <v>2014</v>
      </c>
      <c r="F65" s="41">
        <v>2014</v>
      </c>
      <c r="G65" s="40">
        <v>5.7</v>
      </c>
      <c r="H65" s="41"/>
      <c r="I65" s="40"/>
      <c r="J65" s="40"/>
      <c r="K65" s="41"/>
      <c r="L65" s="43" t="str">
        <f>D65</f>
        <v>3,95 км</v>
      </c>
      <c r="M65" s="40" t="str">
        <f>L65</f>
        <v>3,95 км</v>
      </c>
      <c r="N65" s="40"/>
      <c r="O65" s="110"/>
      <c r="P65" s="110"/>
      <c r="Q65" s="110"/>
      <c r="R65" s="110"/>
      <c r="S65" s="43">
        <f>G65</f>
        <v>5.7</v>
      </c>
      <c r="T65" s="107">
        <f t="shared" si="6"/>
        <v>5.7</v>
      </c>
      <c r="U65" s="108"/>
      <c r="V65" s="108"/>
      <c r="W65" s="109"/>
    </row>
    <row r="66" spans="1:23" ht="12">
      <c r="A66" s="29" t="s">
        <v>217</v>
      </c>
      <c r="B66" s="38" t="s">
        <v>142</v>
      </c>
      <c r="C66" s="42" t="s">
        <v>62</v>
      </c>
      <c r="D66" s="40" t="s">
        <v>165</v>
      </c>
      <c r="E66" s="41">
        <v>2014</v>
      </c>
      <c r="F66" s="41">
        <v>2014</v>
      </c>
      <c r="G66" s="40">
        <v>1.21</v>
      </c>
      <c r="H66" s="41"/>
      <c r="I66" s="40"/>
      <c r="J66" s="40"/>
      <c r="K66" s="41"/>
      <c r="L66" s="43" t="str">
        <f aca="true" t="shared" si="10" ref="L66:L77">D66</f>
        <v>0,7 км</v>
      </c>
      <c r="M66" s="40" t="str">
        <f aca="true" t="shared" si="11" ref="M66:M77">L66</f>
        <v>0,7 км</v>
      </c>
      <c r="N66" s="40"/>
      <c r="O66" s="110"/>
      <c r="P66" s="110"/>
      <c r="Q66" s="110"/>
      <c r="R66" s="110"/>
      <c r="S66" s="43">
        <f aca="true" t="shared" si="12" ref="S66:S77">G66</f>
        <v>1.21</v>
      </c>
      <c r="T66" s="107">
        <f t="shared" si="6"/>
        <v>1.21</v>
      </c>
      <c r="U66" s="108"/>
      <c r="V66" s="108"/>
      <c r="W66" s="109"/>
    </row>
    <row r="67" spans="1:23" ht="12">
      <c r="A67" s="37" t="s">
        <v>119</v>
      </c>
      <c r="B67" s="38" t="s">
        <v>181</v>
      </c>
      <c r="C67" s="42" t="s">
        <v>62</v>
      </c>
      <c r="D67" s="40" t="s">
        <v>166</v>
      </c>
      <c r="E67" s="41">
        <v>2014</v>
      </c>
      <c r="F67" s="41">
        <v>2014</v>
      </c>
      <c r="G67" s="40">
        <v>5.41</v>
      </c>
      <c r="H67" s="41"/>
      <c r="I67" s="40"/>
      <c r="J67" s="40"/>
      <c r="K67" s="41"/>
      <c r="L67" s="43" t="str">
        <f t="shared" si="10"/>
        <v>3,7 км</v>
      </c>
      <c r="M67" s="40" t="str">
        <f t="shared" si="11"/>
        <v>3,7 км</v>
      </c>
      <c r="N67" s="40"/>
      <c r="O67" s="110"/>
      <c r="P67" s="110"/>
      <c r="Q67" s="110"/>
      <c r="R67" s="110"/>
      <c r="S67" s="43">
        <f t="shared" si="12"/>
        <v>5.41</v>
      </c>
      <c r="T67" s="107">
        <f t="shared" si="6"/>
        <v>5.41</v>
      </c>
      <c r="U67" s="108"/>
      <c r="V67" s="108"/>
      <c r="W67" s="109"/>
    </row>
    <row r="68" spans="1:23" ht="12">
      <c r="A68" s="29" t="s">
        <v>120</v>
      </c>
      <c r="B68" s="38" t="s">
        <v>182</v>
      </c>
      <c r="C68" s="42" t="s">
        <v>62</v>
      </c>
      <c r="D68" s="40" t="s">
        <v>167</v>
      </c>
      <c r="E68" s="41">
        <v>2014</v>
      </c>
      <c r="F68" s="41">
        <v>2014</v>
      </c>
      <c r="G68" s="40">
        <v>3.68</v>
      </c>
      <c r="H68" s="41"/>
      <c r="I68" s="40"/>
      <c r="J68" s="40"/>
      <c r="K68" s="41"/>
      <c r="L68" s="43" t="str">
        <f t="shared" si="10"/>
        <v>2,25 км</v>
      </c>
      <c r="M68" s="40" t="str">
        <f t="shared" si="11"/>
        <v>2,25 км</v>
      </c>
      <c r="N68" s="40"/>
      <c r="O68" s="110"/>
      <c r="P68" s="110"/>
      <c r="Q68" s="110"/>
      <c r="R68" s="110"/>
      <c r="S68" s="43">
        <f t="shared" si="12"/>
        <v>3.68</v>
      </c>
      <c r="T68" s="107">
        <f t="shared" si="6"/>
        <v>3.68</v>
      </c>
      <c r="U68" s="108"/>
      <c r="V68" s="108"/>
      <c r="W68" s="109"/>
    </row>
    <row r="69" spans="1:23" ht="12">
      <c r="A69" s="37" t="s">
        <v>121</v>
      </c>
      <c r="B69" s="38" t="s">
        <v>143</v>
      </c>
      <c r="C69" s="42" t="s">
        <v>62</v>
      </c>
      <c r="D69" s="40" t="s">
        <v>110</v>
      </c>
      <c r="E69" s="41">
        <v>2014</v>
      </c>
      <c r="F69" s="41">
        <v>2014</v>
      </c>
      <c r="G69" s="40">
        <v>3.98</v>
      </c>
      <c r="H69" s="41"/>
      <c r="I69" s="40"/>
      <c r="J69" s="40"/>
      <c r="K69" s="41"/>
      <c r="L69" s="43" t="str">
        <f t="shared" si="10"/>
        <v>2,8 км</v>
      </c>
      <c r="M69" s="40" t="str">
        <f t="shared" si="11"/>
        <v>2,8 км</v>
      </c>
      <c r="N69" s="40"/>
      <c r="O69" s="110"/>
      <c r="P69" s="110"/>
      <c r="Q69" s="110"/>
      <c r="R69" s="110"/>
      <c r="S69" s="43">
        <f t="shared" si="12"/>
        <v>3.98</v>
      </c>
      <c r="T69" s="107">
        <f t="shared" si="6"/>
        <v>3.98</v>
      </c>
      <c r="U69" s="108"/>
      <c r="V69" s="108"/>
      <c r="W69" s="109"/>
    </row>
    <row r="70" spans="1:23" ht="12">
      <c r="A70" s="29" t="s">
        <v>122</v>
      </c>
      <c r="B70" s="38" t="s">
        <v>144</v>
      </c>
      <c r="C70" s="42" t="s">
        <v>62</v>
      </c>
      <c r="D70" s="40" t="s">
        <v>66</v>
      </c>
      <c r="E70" s="41">
        <v>2014</v>
      </c>
      <c r="F70" s="41">
        <v>2014</v>
      </c>
      <c r="G70" s="40">
        <v>2.84</v>
      </c>
      <c r="H70" s="41"/>
      <c r="I70" s="40"/>
      <c r="J70" s="40"/>
      <c r="K70" s="41"/>
      <c r="L70" s="43" t="str">
        <f t="shared" si="10"/>
        <v>1,8 км</v>
      </c>
      <c r="M70" s="40" t="str">
        <f t="shared" si="11"/>
        <v>1,8 км</v>
      </c>
      <c r="N70" s="40"/>
      <c r="O70" s="110"/>
      <c r="P70" s="110"/>
      <c r="Q70" s="110"/>
      <c r="R70" s="110"/>
      <c r="S70" s="43">
        <f t="shared" si="12"/>
        <v>2.84</v>
      </c>
      <c r="T70" s="107">
        <f t="shared" si="6"/>
        <v>2.84</v>
      </c>
      <c r="U70" s="108"/>
      <c r="V70" s="108"/>
      <c r="W70" s="109"/>
    </row>
    <row r="71" spans="1:23" ht="12">
      <c r="A71" s="37" t="s">
        <v>123</v>
      </c>
      <c r="B71" s="38" t="s">
        <v>145</v>
      </c>
      <c r="C71" s="42" t="s">
        <v>62</v>
      </c>
      <c r="D71" s="40" t="s">
        <v>168</v>
      </c>
      <c r="E71" s="41">
        <v>2014</v>
      </c>
      <c r="F71" s="41">
        <v>2014</v>
      </c>
      <c r="G71" s="40">
        <v>5.2</v>
      </c>
      <c r="H71" s="41"/>
      <c r="I71" s="40"/>
      <c r="J71" s="40"/>
      <c r="K71" s="41"/>
      <c r="L71" s="43" t="str">
        <f t="shared" si="10"/>
        <v>3,4 км</v>
      </c>
      <c r="M71" s="40" t="str">
        <f t="shared" si="11"/>
        <v>3,4 км</v>
      </c>
      <c r="N71" s="40"/>
      <c r="O71" s="110"/>
      <c r="P71" s="110"/>
      <c r="Q71" s="110"/>
      <c r="R71" s="110"/>
      <c r="S71" s="43">
        <f t="shared" si="12"/>
        <v>5.2</v>
      </c>
      <c r="T71" s="107">
        <f aca="true" t="shared" si="13" ref="T71:T77">G71</f>
        <v>5.2</v>
      </c>
      <c r="U71" s="108"/>
      <c r="V71" s="108"/>
      <c r="W71" s="109"/>
    </row>
    <row r="72" spans="1:23" ht="12">
      <c r="A72" s="29" t="s">
        <v>124</v>
      </c>
      <c r="B72" s="38" t="s">
        <v>146</v>
      </c>
      <c r="C72" s="42" t="s">
        <v>62</v>
      </c>
      <c r="D72" s="40" t="s">
        <v>169</v>
      </c>
      <c r="E72" s="41">
        <v>2014</v>
      </c>
      <c r="F72" s="41">
        <v>2014</v>
      </c>
      <c r="G72" s="40">
        <v>3.92</v>
      </c>
      <c r="H72" s="41"/>
      <c r="I72" s="40"/>
      <c r="J72" s="40"/>
      <c r="K72" s="41"/>
      <c r="L72" s="43" t="str">
        <f t="shared" si="10"/>
        <v>2,2 км</v>
      </c>
      <c r="M72" s="40" t="str">
        <f t="shared" si="11"/>
        <v>2,2 км</v>
      </c>
      <c r="N72" s="40"/>
      <c r="O72" s="110"/>
      <c r="P72" s="110"/>
      <c r="Q72" s="110"/>
      <c r="R72" s="110"/>
      <c r="S72" s="43">
        <f t="shared" si="12"/>
        <v>3.92</v>
      </c>
      <c r="T72" s="107">
        <f t="shared" si="13"/>
        <v>3.92</v>
      </c>
      <c r="U72" s="108"/>
      <c r="V72" s="108"/>
      <c r="W72" s="109"/>
    </row>
    <row r="73" spans="1:23" ht="12">
      <c r="A73" s="37" t="s">
        <v>125</v>
      </c>
      <c r="B73" s="38" t="s">
        <v>147</v>
      </c>
      <c r="C73" s="42" t="s">
        <v>62</v>
      </c>
      <c r="D73" s="40" t="s">
        <v>170</v>
      </c>
      <c r="E73" s="41">
        <v>2014</v>
      </c>
      <c r="F73" s="41">
        <v>2014</v>
      </c>
      <c r="G73" s="40">
        <v>1.57</v>
      </c>
      <c r="H73" s="41"/>
      <c r="I73" s="40"/>
      <c r="J73" s="40"/>
      <c r="K73" s="41"/>
      <c r="L73" s="43" t="str">
        <f t="shared" si="10"/>
        <v>0,9 км</v>
      </c>
      <c r="M73" s="40" t="str">
        <f t="shared" si="11"/>
        <v>0,9 км</v>
      </c>
      <c r="N73" s="40"/>
      <c r="O73" s="110"/>
      <c r="P73" s="110"/>
      <c r="Q73" s="110"/>
      <c r="R73" s="110"/>
      <c r="S73" s="43">
        <f t="shared" si="12"/>
        <v>1.57</v>
      </c>
      <c r="T73" s="107">
        <f t="shared" si="13"/>
        <v>1.57</v>
      </c>
      <c r="U73" s="108"/>
      <c r="V73" s="108"/>
      <c r="W73" s="109"/>
    </row>
    <row r="74" spans="1:23" ht="12">
      <c r="A74" s="29" t="s">
        <v>126</v>
      </c>
      <c r="B74" s="38" t="s">
        <v>148</v>
      </c>
      <c r="C74" s="42" t="s">
        <v>62</v>
      </c>
      <c r="D74" s="40" t="s">
        <v>82</v>
      </c>
      <c r="E74" s="41">
        <v>2014</v>
      </c>
      <c r="F74" s="41">
        <v>2014</v>
      </c>
      <c r="G74" s="40">
        <v>3.58</v>
      </c>
      <c r="H74" s="41"/>
      <c r="I74" s="40"/>
      <c r="J74" s="40"/>
      <c r="K74" s="41"/>
      <c r="L74" s="43" t="str">
        <f t="shared" si="10"/>
        <v>2,3 км</v>
      </c>
      <c r="M74" s="40" t="str">
        <f t="shared" si="11"/>
        <v>2,3 км</v>
      </c>
      <c r="N74" s="40"/>
      <c r="O74" s="110"/>
      <c r="P74" s="110"/>
      <c r="Q74" s="110"/>
      <c r="R74" s="110"/>
      <c r="S74" s="43">
        <f t="shared" si="12"/>
        <v>3.58</v>
      </c>
      <c r="T74" s="107">
        <f t="shared" si="13"/>
        <v>3.58</v>
      </c>
      <c r="U74" s="108"/>
      <c r="V74" s="108"/>
      <c r="W74" s="109"/>
    </row>
    <row r="75" spans="1:23" ht="12">
      <c r="A75" s="37" t="s">
        <v>127</v>
      </c>
      <c r="B75" s="38" t="s">
        <v>149</v>
      </c>
      <c r="C75" s="42" t="s">
        <v>62</v>
      </c>
      <c r="D75" s="40" t="s">
        <v>49</v>
      </c>
      <c r="E75" s="41">
        <v>2014</v>
      </c>
      <c r="F75" s="41">
        <v>2014</v>
      </c>
      <c r="G75" s="40">
        <v>2.98</v>
      </c>
      <c r="H75" s="41"/>
      <c r="I75" s="40"/>
      <c r="J75" s="40"/>
      <c r="K75" s="41"/>
      <c r="L75" s="43" t="str">
        <f t="shared" si="10"/>
        <v>1,6 км</v>
      </c>
      <c r="M75" s="40" t="str">
        <f t="shared" si="11"/>
        <v>1,6 км</v>
      </c>
      <c r="N75" s="40"/>
      <c r="O75" s="110"/>
      <c r="P75" s="110"/>
      <c r="Q75" s="110"/>
      <c r="R75" s="110"/>
      <c r="S75" s="43">
        <f t="shared" si="12"/>
        <v>2.98</v>
      </c>
      <c r="T75" s="107">
        <f t="shared" si="13"/>
        <v>2.98</v>
      </c>
      <c r="U75" s="108"/>
      <c r="V75" s="108"/>
      <c r="W75" s="109"/>
    </row>
    <row r="76" spans="1:23" ht="12">
      <c r="A76" s="29" t="s">
        <v>152</v>
      </c>
      <c r="B76" s="38" t="s">
        <v>150</v>
      </c>
      <c r="C76" s="42" t="s">
        <v>62</v>
      </c>
      <c r="D76" s="40" t="s">
        <v>171</v>
      </c>
      <c r="E76" s="41">
        <v>2014</v>
      </c>
      <c r="F76" s="41">
        <v>2014</v>
      </c>
      <c r="G76" s="40">
        <v>2.19</v>
      </c>
      <c r="H76" s="41"/>
      <c r="I76" s="40"/>
      <c r="J76" s="40"/>
      <c r="K76" s="41"/>
      <c r="L76" s="43" t="str">
        <f t="shared" si="10"/>
        <v>1,1 км</v>
      </c>
      <c r="M76" s="40" t="str">
        <f t="shared" si="11"/>
        <v>1,1 км</v>
      </c>
      <c r="N76" s="40"/>
      <c r="O76" s="110"/>
      <c r="P76" s="110"/>
      <c r="Q76" s="110"/>
      <c r="R76" s="110"/>
      <c r="S76" s="43">
        <f t="shared" si="12"/>
        <v>2.19</v>
      </c>
      <c r="T76" s="107">
        <f t="shared" si="13"/>
        <v>2.19</v>
      </c>
      <c r="U76" s="108"/>
      <c r="V76" s="108"/>
      <c r="W76" s="109"/>
    </row>
    <row r="77" spans="1:23" ht="12.75" thickBot="1">
      <c r="A77" s="37" t="s">
        <v>222</v>
      </c>
      <c r="B77" s="38" t="s">
        <v>151</v>
      </c>
      <c r="C77" s="42" t="s">
        <v>62</v>
      </c>
      <c r="D77" s="40" t="s">
        <v>172</v>
      </c>
      <c r="E77" s="41">
        <v>2014</v>
      </c>
      <c r="F77" s="41">
        <v>2014</v>
      </c>
      <c r="G77" s="40">
        <v>1.42</v>
      </c>
      <c r="H77" s="41"/>
      <c r="I77" s="40"/>
      <c r="J77" s="40"/>
      <c r="K77" s="41"/>
      <c r="L77" s="43" t="str">
        <f t="shared" si="10"/>
        <v>0,76 км</v>
      </c>
      <c r="M77" s="40" t="str">
        <f t="shared" si="11"/>
        <v>0,76 км</v>
      </c>
      <c r="N77" s="40"/>
      <c r="O77" s="110"/>
      <c r="P77" s="110"/>
      <c r="Q77" s="110"/>
      <c r="R77" s="110"/>
      <c r="S77" s="43">
        <f t="shared" si="12"/>
        <v>1.42</v>
      </c>
      <c r="T77" s="107">
        <f t="shared" si="13"/>
        <v>1.42</v>
      </c>
      <c r="U77" s="108"/>
      <c r="V77" s="108"/>
      <c r="W77" s="109"/>
    </row>
    <row r="78" spans="1:23" ht="12.75" thickBot="1">
      <c r="A78" s="21" t="s">
        <v>25</v>
      </c>
      <c r="B78" s="26" t="s">
        <v>51</v>
      </c>
      <c r="C78" s="27"/>
      <c r="D78" s="28"/>
      <c r="E78" s="28"/>
      <c r="F78" s="28"/>
      <c r="G78" s="24">
        <f>SUM(G79:G81)</f>
        <v>11.71</v>
      </c>
      <c r="H78" s="28"/>
      <c r="I78" s="24"/>
      <c r="J78" s="28"/>
      <c r="K78" s="28"/>
      <c r="L78" s="28"/>
      <c r="M78" s="28"/>
      <c r="N78" s="24">
        <f>SUM(N79:N81)</f>
        <v>3.71</v>
      </c>
      <c r="O78" s="120">
        <f>SUM(O79:R81)</f>
        <v>3.8</v>
      </c>
      <c r="P78" s="120"/>
      <c r="Q78" s="120"/>
      <c r="R78" s="120"/>
      <c r="S78" s="24">
        <f>SUM(S79:S81)</f>
        <v>4.2</v>
      </c>
      <c r="T78" s="120">
        <f>SUM(T79:W81)</f>
        <v>11.71</v>
      </c>
      <c r="U78" s="120"/>
      <c r="V78" s="120"/>
      <c r="W78" s="122"/>
    </row>
    <row r="79" spans="1:23" ht="24">
      <c r="A79" s="48" t="s">
        <v>12</v>
      </c>
      <c r="B79" s="30" t="s">
        <v>228</v>
      </c>
      <c r="C79" s="42" t="s">
        <v>62</v>
      </c>
      <c r="D79" s="32" t="s">
        <v>168</v>
      </c>
      <c r="E79" s="41">
        <v>2012</v>
      </c>
      <c r="F79" s="41">
        <v>2012</v>
      </c>
      <c r="G79" s="32">
        <v>3.71</v>
      </c>
      <c r="H79" s="49"/>
      <c r="I79" s="49"/>
      <c r="J79" s="50" t="str">
        <f>D79</f>
        <v>3,4 км</v>
      </c>
      <c r="K79" s="49"/>
      <c r="L79" s="49"/>
      <c r="M79" s="50" t="str">
        <f>D79</f>
        <v>3,4 км</v>
      </c>
      <c r="N79" s="49">
        <f>G79</f>
        <v>3.71</v>
      </c>
      <c r="O79" s="141"/>
      <c r="P79" s="141"/>
      <c r="Q79" s="141"/>
      <c r="R79" s="141"/>
      <c r="S79" s="49"/>
      <c r="T79" s="150">
        <f>G79</f>
        <v>3.71</v>
      </c>
      <c r="U79" s="150"/>
      <c r="V79" s="150"/>
      <c r="W79" s="151"/>
    </row>
    <row r="80" spans="1:23" ht="24">
      <c r="A80" s="37" t="s">
        <v>15</v>
      </c>
      <c r="B80" s="38" t="s">
        <v>228</v>
      </c>
      <c r="C80" s="39" t="s">
        <v>62</v>
      </c>
      <c r="D80" s="41" t="s">
        <v>69</v>
      </c>
      <c r="E80" s="41">
        <v>2013</v>
      </c>
      <c r="F80" s="41">
        <v>2013</v>
      </c>
      <c r="G80" s="41">
        <v>3.8</v>
      </c>
      <c r="H80" s="41"/>
      <c r="I80" s="41"/>
      <c r="J80" s="41"/>
      <c r="K80" s="41" t="str">
        <f>D80</f>
        <v>3,5 км</v>
      </c>
      <c r="L80" s="41"/>
      <c r="M80" s="93" t="str">
        <f>D80</f>
        <v>3,5 км</v>
      </c>
      <c r="N80" s="41"/>
      <c r="O80" s="106">
        <f>G80</f>
        <v>3.8</v>
      </c>
      <c r="P80" s="106"/>
      <c r="Q80" s="106"/>
      <c r="R80" s="106"/>
      <c r="S80" s="41"/>
      <c r="T80" s="106">
        <f>G80</f>
        <v>3.8</v>
      </c>
      <c r="U80" s="106"/>
      <c r="V80" s="106"/>
      <c r="W80" s="132"/>
    </row>
    <row r="81" spans="1:23" ht="24.75" thickBot="1">
      <c r="A81" s="51" t="s">
        <v>26</v>
      </c>
      <c r="B81" s="52" t="s">
        <v>228</v>
      </c>
      <c r="C81" s="53" t="s">
        <v>62</v>
      </c>
      <c r="D81" s="49" t="s">
        <v>69</v>
      </c>
      <c r="E81" s="54">
        <v>2014</v>
      </c>
      <c r="F81" s="54">
        <v>2014</v>
      </c>
      <c r="G81" s="49">
        <v>4.2</v>
      </c>
      <c r="H81" s="49"/>
      <c r="I81" s="49"/>
      <c r="J81" s="49"/>
      <c r="K81" s="49"/>
      <c r="L81" s="49" t="str">
        <f>D81</f>
        <v>3,5 км</v>
      </c>
      <c r="M81" s="50" t="str">
        <f>D81</f>
        <v>3,5 км</v>
      </c>
      <c r="N81" s="49"/>
      <c r="O81" s="141"/>
      <c r="P81" s="141"/>
      <c r="Q81" s="141"/>
      <c r="R81" s="141"/>
      <c r="S81" s="49">
        <f>G81</f>
        <v>4.2</v>
      </c>
      <c r="T81" s="150">
        <f>G81</f>
        <v>4.2</v>
      </c>
      <c r="U81" s="150"/>
      <c r="V81" s="150"/>
      <c r="W81" s="151"/>
    </row>
    <row r="82" spans="1:23" ht="12.75" thickBot="1">
      <c r="A82" s="21" t="s">
        <v>61</v>
      </c>
      <c r="B82" s="26" t="s">
        <v>52</v>
      </c>
      <c r="C82" s="27"/>
      <c r="D82" s="28"/>
      <c r="E82" s="28"/>
      <c r="F82" s="28"/>
      <c r="G82" s="25">
        <f>SUM(G83:G90)</f>
        <v>24.5</v>
      </c>
      <c r="H82" s="28"/>
      <c r="I82" s="25"/>
      <c r="J82" s="28"/>
      <c r="K82" s="28"/>
      <c r="L82" s="28"/>
      <c r="M82" s="28"/>
      <c r="N82" s="25">
        <f>SUM(N83:N90)</f>
        <v>7</v>
      </c>
      <c r="O82" s="120">
        <f>SUM(O83:R90)</f>
        <v>8.4</v>
      </c>
      <c r="P82" s="120"/>
      <c r="Q82" s="120"/>
      <c r="R82" s="120"/>
      <c r="S82" s="24">
        <f>SUM(S83:S90)</f>
        <v>9.1</v>
      </c>
      <c r="T82" s="121">
        <f>SUM(T83:W90)</f>
        <v>24.5</v>
      </c>
      <c r="U82" s="120"/>
      <c r="V82" s="120"/>
      <c r="W82" s="122"/>
    </row>
    <row r="83" spans="1:23" ht="24">
      <c r="A83" s="29" t="s">
        <v>12</v>
      </c>
      <c r="B83" s="38" t="s">
        <v>225</v>
      </c>
      <c r="C83" s="42" t="s">
        <v>62</v>
      </c>
      <c r="D83" s="55" t="s">
        <v>174</v>
      </c>
      <c r="E83" s="41">
        <v>2012</v>
      </c>
      <c r="F83" s="41">
        <v>2012</v>
      </c>
      <c r="G83" s="40">
        <v>3.4</v>
      </c>
      <c r="H83" s="56"/>
      <c r="I83" s="57"/>
      <c r="J83" s="58" t="str">
        <f>D83</f>
        <v>3 шт</v>
      </c>
      <c r="K83" s="56"/>
      <c r="L83" s="56"/>
      <c r="M83" s="58" t="str">
        <f>D83</f>
        <v>3 шт</v>
      </c>
      <c r="N83" s="57">
        <f>G83</f>
        <v>3.4</v>
      </c>
      <c r="O83" s="136"/>
      <c r="P83" s="136"/>
      <c r="Q83" s="136"/>
      <c r="R83" s="136"/>
      <c r="S83" s="56"/>
      <c r="T83" s="152">
        <f>G83</f>
        <v>3.4</v>
      </c>
      <c r="U83" s="153"/>
      <c r="V83" s="153"/>
      <c r="W83" s="154"/>
    </row>
    <row r="84" spans="1:23" ht="24">
      <c r="A84" s="37" t="s">
        <v>15</v>
      </c>
      <c r="B84" s="38" t="s">
        <v>195</v>
      </c>
      <c r="C84" s="42" t="s">
        <v>62</v>
      </c>
      <c r="D84" s="55" t="s">
        <v>83</v>
      </c>
      <c r="E84" s="41">
        <v>2012</v>
      </c>
      <c r="F84" s="41">
        <v>2012</v>
      </c>
      <c r="G84" s="40">
        <v>3.6</v>
      </c>
      <c r="H84" s="41"/>
      <c r="I84" s="40"/>
      <c r="J84" s="55" t="str">
        <f>D84</f>
        <v>28 яч</v>
      </c>
      <c r="K84" s="67"/>
      <c r="L84" s="67"/>
      <c r="M84" s="55" t="str">
        <f aca="true" t="shared" si="14" ref="M84:M90">D84</f>
        <v>28 яч</v>
      </c>
      <c r="N84" s="68">
        <f>G84</f>
        <v>3.6</v>
      </c>
      <c r="O84" s="110"/>
      <c r="P84" s="110"/>
      <c r="Q84" s="110"/>
      <c r="R84" s="110"/>
      <c r="S84" s="41"/>
      <c r="T84" s="155">
        <f>G84</f>
        <v>3.6</v>
      </c>
      <c r="U84" s="155"/>
      <c r="V84" s="155"/>
      <c r="W84" s="156"/>
    </row>
    <row r="85" spans="1:23" ht="24">
      <c r="A85" s="29" t="s">
        <v>26</v>
      </c>
      <c r="B85" s="38" t="s">
        <v>183</v>
      </c>
      <c r="C85" s="42" t="s">
        <v>62</v>
      </c>
      <c r="D85" s="55" t="s">
        <v>174</v>
      </c>
      <c r="E85" s="41">
        <v>2013</v>
      </c>
      <c r="F85" s="41">
        <v>2013</v>
      </c>
      <c r="G85" s="40">
        <v>3</v>
      </c>
      <c r="H85" s="41"/>
      <c r="I85" s="40"/>
      <c r="J85" s="67"/>
      <c r="K85" s="59" t="str">
        <f>D85</f>
        <v>3 шт</v>
      </c>
      <c r="L85" s="67"/>
      <c r="M85" s="55" t="str">
        <f t="shared" si="14"/>
        <v>3 шт</v>
      </c>
      <c r="N85" s="40"/>
      <c r="O85" s="105">
        <f>G85</f>
        <v>3</v>
      </c>
      <c r="P85" s="106"/>
      <c r="Q85" s="106"/>
      <c r="R85" s="106"/>
      <c r="S85" s="41"/>
      <c r="T85" s="155">
        <f>G85</f>
        <v>3</v>
      </c>
      <c r="U85" s="155"/>
      <c r="V85" s="155"/>
      <c r="W85" s="156"/>
    </row>
    <row r="86" spans="1:23" ht="36">
      <c r="A86" s="37" t="s">
        <v>27</v>
      </c>
      <c r="B86" s="38" t="s">
        <v>202</v>
      </c>
      <c r="C86" s="42" t="s">
        <v>62</v>
      </c>
      <c r="D86" s="60" t="s">
        <v>173</v>
      </c>
      <c r="E86" s="41">
        <v>2013</v>
      </c>
      <c r="F86" s="41">
        <v>2013</v>
      </c>
      <c r="G86" s="40">
        <v>4.2</v>
      </c>
      <c r="H86" s="41"/>
      <c r="I86" s="40"/>
      <c r="J86" s="67"/>
      <c r="K86" s="59" t="str">
        <f>D86</f>
        <v>30 яч</v>
      </c>
      <c r="L86" s="67"/>
      <c r="M86" s="55" t="str">
        <f t="shared" si="14"/>
        <v>30 яч</v>
      </c>
      <c r="N86" s="40"/>
      <c r="O86" s="105">
        <f>G86</f>
        <v>4.2</v>
      </c>
      <c r="P86" s="106"/>
      <c r="Q86" s="106"/>
      <c r="R86" s="106"/>
      <c r="S86" s="41"/>
      <c r="T86" s="155">
        <f>G86</f>
        <v>4.2</v>
      </c>
      <c r="U86" s="155"/>
      <c r="V86" s="155"/>
      <c r="W86" s="156"/>
    </row>
    <row r="87" spans="1:23" ht="24">
      <c r="A87" s="29" t="s">
        <v>28</v>
      </c>
      <c r="B87" s="38" t="s">
        <v>219</v>
      </c>
      <c r="C87" s="42" t="s">
        <v>62</v>
      </c>
      <c r="D87" s="55" t="s">
        <v>203</v>
      </c>
      <c r="E87" s="41">
        <v>2013</v>
      </c>
      <c r="F87" s="41">
        <v>2013</v>
      </c>
      <c r="G87" s="40">
        <v>1.2</v>
      </c>
      <c r="H87" s="41"/>
      <c r="I87" s="40"/>
      <c r="J87" s="67"/>
      <c r="K87" s="59" t="str">
        <f>D87</f>
        <v>10 яч</v>
      </c>
      <c r="L87" s="67"/>
      <c r="M87" s="55" t="str">
        <f t="shared" si="14"/>
        <v>10 яч</v>
      </c>
      <c r="N87" s="40"/>
      <c r="O87" s="105">
        <f>G87</f>
        <v>1.2</v>
      </c>
      <c r="P87" s="106"/>
      <c r="Q87" s="106"/>
      <c r="R87" s="106"/>
      <c r="S87" s="41"/>
      <c r="T87" s="155">
        <f>G87</f>
        <v>1.2</v>
      </c>
      <c r="U87" s="155"/>
      <c r="V87" s="155"/>
      <c r="W87" s="156"/>
    </row>
    <row r="88" spans="1:23" ht="24">
      <c r="A88" s="37" t="s">
        <v>29</v>
      </c>
      <c r="B88" s="38" t="s">
        <v>212</v>
      </c>
      <c r="C88" s="42" t="s">
        <v>62</v>
      </c>
      <c r="D88" s="61" t="s">
        <v>174</v>
      </c>
      <c r="E88" s="41">
        <v>2014</v>
      </c>
      <c r="F88" s="41">
        <v>2014</v>
      </c>
      <c r="G88" s="40">
        <v>3.5</v>
      </c>
      <c r="H88" s="41"/>
      <c r="I88" s="40"/>
      <c r="J88" s="67"/>
      <c r="K88" s="67"/>
      <c r="L88" s="59" t="str">
        <f>D88</f>
        <v>3 шт</v>
      </c>
      <c r="M88" s="55" t="str">
        <f t="shared" si="14"/>
        <v>3 шт</v>
      </c>
      <c r="N88" s="40"/>
      <c r="O88" s="110"/>
      <c r="P88" s="110"/>
      <c r="Q88" s="110"/>
      <c r="R88" s="110"/>
      <c r="S88" s="43">
        <f>G88</f>
        <v>3.5</v>
      </c>
      <c r="T88" s="155">
        <f>G88</f>
        <v>3.5</v>
      </c>
      <c r="U88" s="155"/>
      <c r="V88" s="155"/>
      <c r="W88" s="156"/>
    </row>
    <row r="89" spans="1:23" ht="60">
      <c r="A89" s="29" t="s">
        <v>30</v>
      </c>
      <c r="B89" s="38" t="s">
        <v>221</v>
      </c>
      <c r="C89" s="42" t="s">
        <v>62</v>
      </c>
      <c r="D89" s="55" t="s">
        <v>214</v>
      </c>
      <c r="E89" s="41">
        <v>2014</v>
      </c>
      <c r="F89" s="41">
        <v>2014</v>
      </c>
      <c r="G89" s="40">
        <v>4</v>
      </c>
      <c r="H89" s="41"/>
      <c r="I89" s="40"/>
      <c r="J89" s="67"/>
      <c r="K89" s="67"/>
      <c r="L89" s="59" t="str">
        <f>D89</f>
        <v>34 шт</v>
      </c>
      <c r="M89" s="55" t="str">
        <f t="shared" si="14"/>
        <v>34 шт</v>
      </c>
      <c r="N89" s="40"/>
      <c r="O89" s="110"/>
      <c r="P89" s="110"/>
      <c r="Q89" s="110"/>
      <c r="R89" s="110"/>
      <c r="S89" s="43">
        <f>G89</f>
        <v>4</v>
      </c>
      <c r="T89" s="155">
        <f>G89</f>
        <v>4</v>
      </c>
      <c r="U89" s="155"/>
      <c r="V89" s="155"/>
      <c r="W89" s="156"/>
    </row>
    <row r="90" spans="1:23" s="11" customFormat="1" ht="24.75" thickBot="1">
      <c r="A90" s="37" t="s">
        <v>31</v>
      </c>
      <c r="B90" s="38" t="s">
        <v>213</v>
      </c>
      <c r="C90" s="39" t="s">
        <v>62</v>
      </c>
      <c r="D90" s="55" t="s">
        <v>186</v>
      </c>
      <c r="E90" s="41">
        <v>2014</v>
      </c>
      <c r="F90" s="41">
        <v>2014</v>
      </c>
      <c r="G90" s="40">
        <v>1.6</v>
      </c>
      <c r="H90" s="41"/>
      <c r="I90" s="40"/>
      <c r="J90" s="70"/>
      <c r="K90" s="70"/>
      <c r="L90" s="82" t="str">
        <f>D90</f>
        <v>9 яч</v>
      </c>
      <c r="M90" s="83" t="str">
        <f t="shared" si="14"/>
        <v>9 яч</v>
      </c>
      <c r="N90" s="40"/>
      <c r="O90" s="110"/>
      <c r="P90" s="110"/>
      <c r="Q90" s="110"/>
      <c r="R90" s="110"/>
      <c r="S90" s="43">
        <f>G90</f>
        <v>1.6</v>
      </c>
      <c r="T90" s="155">
        <f>G90</f>
        <v>1.6</v>
      </c>
      <c r="U90" s="155"/>
      <c r="V90" s="155"/>
      <c r="W90" s="156"/>
    </row>
    <row r="91" spans="1:23" s="7" customFormat="1" ht="12.75" thickBot="1">
      <c r="A91" s="21" t="s">
        <v>15</v>
      </c>
      <c r="B91" s="22" t="s">
        <v>53</v>
      </c>
      <c r="C91" s="23"/>
      <c r="D91" s="24"/>
      <c r="E91" s="24"/>
      <c r="F91" s="24"/>
      <c r="G91" s="24">
        <f>SUM(G92:G99)</f>
        <v>27.099999999999998</v>
      </c>
      <c r="H91" s="24"/>
      <c r="I91" s="24"/>
      <c r="J91" s="24"/>
      <c r="K91" s="24"/>
      <c r="L91" s="24"/>
      <c r="M91" s="24"/>
      <c r="N91" s="24">
        <f>SUM(N92:N99)</f>
        <v>13.2</v>
      </c>
      <c r="O91" s="120">
        <f>SUM(O92:R99)</f>
        <v>11.2</v>
      </c>
      <c r="P91" s="120"/>
      <c r="Q91" s="120"/>
      <c r="R91" s="120"/>
      <c r="S91" s="24">
        <f>SUM(S92:S99)</f>
        <v>2.7</v>
      </c>
      <c r="T91" s="120">
        <f>SUM(T92:W99)</f>
        <v>27.099999999999998</v>
      </c>
      <c r="U91" s="120"/>
      <c r="V91" s="120"/>
      <c r="W91" s="122"/>
    </row>
    <row r="92" spans="1:23" ht="12">
      <c r="A92" s="29" t="s">
        <v>12</v>
      </c>
      <c r="B92" s="30" t="s">
        <v>54</v>
      </c>
      <c r="C92" s="31"/>
      <c r="D92" s="33"/>
      <c r="E92" s="33">
        <v>2012</v>
      </c>
      <c r="F92" s="33">
        <v>2012</v>
      </c>
      <c r="G92" s="33">
        <v>5</v>
      </c>
      <c r="H92" s="33"/>
      <c r="I92" s="33"/>
      <c r="J92" s="33"/>
      <c r="K92" s="33"/>
      <c r="L92" s="33"/>
      <c r="M92" s="33"/>
      <c r="N92" s="56">
        <f>G92</f>
        <v>5</v>
      </c>
      <c r="O92" s="116"/>
      <c r="P92" s="116"/>
      <c r="Q92" s="116"/>
      <c r="R92" s="116"/>
      <c r="S92" s="33"/>
      <c r="T92" s="106">
        <f>G92</f>
        <v>5</v>
      </c>
      <c r="U92" s="106"/>
      <c r="V92" s="106"/>
      <c r="W92" s="132"/>
    </row>
    <row r="93" spans="1:23" ht="24">
      <c r="A93" s="37" t="s">
        <v>15</v>
      </c>
      <c r="B93" s="38" t="s">
        <v>55</v>
      </c>
      <c r="C93" s="39"/>
      <c r="D93" s="41"/>
      <c r="E93" s="41">
        <v>2012</v>
      </c>
      <c r="F93" s="41">
        <v>2012</v>
      </c>
      <c r="G93" s="41">
        <v>0.2</v>
      </c>
      <c r="H93" s="41"/>
      <c r="I93" s="41"/>
      <c r="J93" s="41"/>
      <c r="K93" s="41"/>
      <c r="L93" s="41"/>
      <c r="M93" s="41"/>
      <c r="N93" s="94">
        <f>G93</f>
        <v>0.2</v>
      </c>
      <c r="O93" s="110"/>
      <c r="P93" s="110"/>
      <c r="Q93" s="110"/>
      <c r="R93" s="110"/>
      <c r="S93" s="41"/>
      <c r="T93" s="106">
        <f>G93</f>
        <v>0.2</v>
      </c>
      <c r="U93" s="106"/>
      <c r="V93" s="106"/>
      <c r="W93" s="132"/>
    </row>
    <row r="94" spans="1:23" ht="12">
      <c r="A94" s="37" t="s">
        <v>26</v>
      </c>
      <c r="B94" s="38" t="s">
        <v>196</v>
      </c>
      <c r="C94" s="39"/>
      <c r="D94" s="41"/>
      <c r="E94" s="41">
        <v>2012</v>
      </c>
      <c r="F94" s="41">
        <v>2012</v>
      </c>
      <c r="G94" s="41">
        <v>8</v>
      </c>
      <c r="H94" s="41"/>
      <c r="I94" s="41"/>
      <c r="J94" s="41"/>
      <c r="K94" s="41"/>
      <c r="L94" s="41"/>
      <c r="M94" s="41"/>
      <c r="N94" s="92">
        <f>G94</f>
        <v>8</v>
      </c>
      <c r="O94" s="106"/>
      <c r="P94" s="106"/>
      <c r="Q94" s="106"/>
      <c r="R94" s="106"/>
      <c r="S94" s="41"/>
      <c r="T94" s="106">
        <f>G94</f>
        <v>8</v>
      </c>
      <c r="U94" s="106"/>
      <c r="V94" s="106"/>
      <c r="W94" s="132"/>
    </row>
    <row r="95" spans="1:23" s="12" customFormat="1" ht="12">
      <c r="A95" s="29" t="s">
        <v>27</v>
      </c>
      <c r="B95" s="38" t="s">
        <v>54</v>
      </c>
      <c r="C95" s="39"/>
      <c r="D95" s="41"/>
      <c r="E95" s="41">
        <v>2013</v>
      </c>
      <c r="F95" s="41">
        <v>2013</v>
      </c>
      <c r="G95" s="41">
        <v>5</v>
      </c>
      <c r="H95" s="41"/>
      <c r="I95" s="41"/>
      <c r="J95" s="41"/>
      <c r="K95" s="41"/>
      <c r="L95" s="41"/>
      <c r="M95" s="41"/>
      <c r="N95" s="41"/>
      <c r="O95" s="106">
        <f>G95</f>
        <v>5</v>
      </c>
      <c r="P95" s="106"/>
      <c r="Q95" s="106"/>
      <c r="R95" s="106"/>
      <c r="S95" s="41"/>
      <c r="T95" s="106">
        <f>G95</f>
        <v>5</v>
      </c>
      <c r="U95" s="106"/>
      <c r="V95" s="106"/>
      <c r="W95" s="132"/>
    </row>
    <row r="96" spans="1:23" s="12" customFormat="1" ht="24">
      <c r="A96" s="37" t="s">
        <v>28</v>
      </c>
      <c r="B96" s="38" t="s">
        <v>55</v>
      </c>
      <c r="C96" s="39"/>
      <c r="D96" s="41"/>
      <c r="E96" s="41">
        <v>2013</v>
      </c>
      <c r="F96" s="41">
        <v>2013</v>
      </c>
      <c r="G96" s="41">
        <v>0.2</v>
      </c>
      <c r="H96" s="41"/>
      <c r="I96" s="41"/>
      <c r="J96" s="41"/>
      <c r="K96" s="41"/>
      <c r="L96" s="41"/>
      <c r="M96" s="41"/>
      <c r="N96" s="41"/>
      <c r="O96" s="106">
        <f>G96</f>
        <v>0.2</v>
      </c>
      <c r="P96" s="106"/>
      <c r="Q96" s="106"/>
      <c r="R96" s="106"/>
      <c r="S96" s="41"/>
      <c r="T96" s="106">
        <f>G96</f>
        <v>0.2</v>
      </c>
      <c r="U96" s="106"/>
      <c r="V96" s="106"/>
      <c r="W96" s="132"/>
    </row>
    <row r="97" spans="1:23" s="12" customFormat="1" ht="12">
      <c r="A97" s="37" t="s">
        <v>29</v>
      </c>
      <c r="B97" s="38" t="s">
        <v>204</v>
      </c>
      <c r="C97" s="39"/>
      <c r="D97" s="41"/>
      <c r="E97" s="41">
        <v>2013</v>
      </c>
      <c r="F97" s="41">
        <v>2013</v>
      </c>
      <c r="G97" s="41">
        <v>6</v>
      </c>
      <c r="H97" s="41"/>
      <c r="I97" s="41"/>
      <c r="J97" s="41"/>
      <c r="K97" s="41"/>
      <c r="L97" s="41"/>
      <c r="M97" s="41"/>
      <c r="N97" s="41"/>
      <c r="O97" s="106">
        <f>G97</f>
        <v>6</v>
      </c>
      <c r="P97" s="106"/>
      <c r="Q97" s="106"/>
      <c r="R97" s="106"/>
      <c r="S97" s="41"/>
      <c r="T97" s="106">
        <f>G97</f>
        <v>6</v>
      </c>
      <c r="U97" s="106"/>
      <c r="V97" s="106"/>
      <c r="W97" s="132"/>
    </row>
    <row r="98" spans="1:23" ht="12">
      <c r="A98" s="29" t="s">
        <v>30</v>
      </c>
      <c r="B98" s="38" t="s">
        <v>54</v>
      </c>
      <c r="C98" s="39"/>
      <c r="D98" s="41"/>
      <c r="E98" s="41">
        <v>2014</v>
      </c>
      <c r="F98" s="41">
        <v>2014</v>
      </c>
      <c r="G98" s="41">
        <v>2.5</v>
      </c>
      <c r="H98" s="41"/>
      <c r="I98" s="41"/>
      <c r="J98" s="41"/>
      <c r="K98" s="41"/>
      <c r="L98" s="41"/>
      <c r="M98" s="41"/>
      <c r="N98" s="41"/>
      <c r="O98" s="110"/>
      <c r="P98" s="110"/>
      <c r="Q98" s="110"/>
      <c r="R98" s="110"/>
      <c r="S98" s="41">
        <f>G98</f>
        <v>2.5</v>
      </c>
      <c r="T98" s="106">
        <f>G98</f>
        <v>2.5</v>
      </c>
      <c r="U98" s="106"/>
      <c r="V98" s="106"/>
      <c r="W98" s="132"/>
    </row>
    <row r="99" spans="1:23" ht="24.75" thickBot="1">
      <c r="A99" s="37" t="s">
        <v>31</v>
      </c>
      <c r="B99" s="65" t="s">
        <v>55</v>
      </c>
      <c r="C99" s="66"/>
      <c r="D99" s="54"/>
      <c r="E99" s="54">
        <v>2014</v>
      </c>
      <c r="F99" s="54">
        <v>2014</v>
      </c>
      <c r="G99" s="54">
        <v>0.2</v>
      </c>
      <c r="H99" s="49"/>
      <c r="I99" s="49"/>
      <c r="J99" s="49"/>
      <c r="K99" s="49"/>
      <c r="L99" s="49"/>
      <c r="M99" s="49"/>
      <c r="N99" s="49"/>
      <c r="O99" s="141"/>
      <c r="P99" s="141"/>
      <c r="Q99" s="141"/>
      <c r="R99" s="141"/>
      <c r="S99" s="54">
        <f>G99</f>
        <v>0.2</v>
      </c>
      <c r="T99" s="159">
        <f>G99</f>
        <v>0.2</v>
      </c>
      <c r="U99" s="159"/>
      <c r="V99" s="159"/>
      <c r="W99" s="160"/>
    </row>
    <row r="100" spans="1:23" s="7" customFormat="1" ht="24.75" thickBot="1">
      <c r="A100" s="98" t="s">
        <v>64</v>
      </c>
      <c r="B100" s="90" t="s">
        <v>14</v>
      </c>
      <c r="C100" s="91"/>
      <c r="D100" s="78"/>
      <c r="E100" s="78"/>
      <c r="F100" s="78"/>
      <c r="G100" s="78">
        <f>SUM(G101:G106)</f>
        <v>11.4</v>
      </c>
      <c r="H100" s="78"/>
      <c r="I100" s="78"/>
      <c r="J100" s="78"/>
      <c r="K100" s="78"/>
      <c r="L100" s="78"/>
      <c r="M100" s="78"/>
      <c r="N100" s="78">
        <f>SUM(N101:N106)</f>
        <v>3.8</v>
      </c>
      <c r="O100" s="136">
        <f>SUM(O101:R106)</f>
        <v>3.8</v>
      </c>
      <c r="P100" s="136"/>
      <c r="Q100" s="136"/>
      <c r="R100" s="136"/>
      <c r="S100" s="78">
        <f>SUM(S101:S106)</f>
        <v>3.8</v>
      </c>
      <c r="T100" s="136">
        <f>SUM(T101:W106)</f>
        <v>11.4</v>
      </c>
      <c r="U100" s="136"/>
      <c r="V100" s="136"/>
      <c r="W100" s="163"/>
    </row>
    <row r="101" spans="1:256" ht="36">
      <c r="A101" s="99" t="s">
        <v>12</v>
      </c>
      <c r="B101" s="95" t="s">
        <v>175</v>
      </c>
      <c r="C101" s="31" t="s">
        <v>35</v>
      </c>
      <c r="D101" s="32"/>
      <c r="E101" s="81">
        <v>2012</v>
      </c>
      <c r="F101" s="81">
        <v>2012</v>
      </c>
      <c r="G101" s="32">
        <v>2</v>
      </c>
      <c r="H101" s="81"/>
      <c r="I101" s="81"/>
      <c r="J101" s="81"/>
      <c r="K101" s="81"/>
      <c r="L101" s="81"/>
      <c r="M101" s="81"/>
      <c r="N101" s="81">
        <f>G101</f>
        <v>2</v>
      </c>
      <c r="O101" s="116"/>
      <c r="P101" s="116"/>
      <c r="Q101" s="116"/>
      <c r="R101" s="116"/>
      <c r="S101" s="81"/>
      <c r="T101" s="161">
        <f>G101</f>
        <v>2</v>
      </c>
      <c r="U101" s="161"/>
      <c r="V101" s="161"/>
      <c r="W101" s="162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25.5" customHeight="1">
      <c r="A102" s="100" t="s">
        <v>15</v>
      </c>
      <c r="B102" s="96" t="s">
        <v>220</v>
      </c>
      <c r="C102" s="77" t="s">
        <v>35</v>
      </c>
      <c r="D102" s="79"/>
      <c r="E102" s="76">
        <v>2012</v>
      </c>
      <c r="F102" s="76">
        <v>2012</v>
      </c>
      <c r="G102" s="79">
        <v>1.8</v>
      </c>
      <c r="H102" s="76"/>
      <c r="I102" s="76"/>
      <c r="J102" s="76" t="s">
        <v>84</v>
      </c>
      <c r="K102" s="76"/>
      <c r="L102" s="76"/>
      <c r="M102" s="76" t="s">
        <v>84</v>
      </c>
      <c r="N102" s="76">
        <f>G102</f>
        <v>1.8</v>
      </c>
      <c r="O102" s="110"/>
      <c r="P102" s="110"/>
      <c r="Q102" s="110"/>
      <c r="R102" s="110"/>
      <c r="S102" s="76"/>
      <c r="T102" s="106">
        <f>G102</f>
        <v>1.8</v>
      </c>
      <c r="U102" s="106"/>
      <c r="V102" s="106"/>
      <c r="W102" s="132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36">
      <c r="A103" s="100" t="s">
        <v>26</v>
      </c>
      <c r="B103" s="96" t="s">
        <v>175</v>
      </c>
      <c r="C103" s="77" t="s">
        <v>35</v>
      </c>
      <c r="D103" s="74" t="s">
        <v>206</v>
      </c>
      <c r="E103" s="74">
        <v>2013</v>
      </c>
      <c r="F103" s="74">
        <v>2013</v>
      </c>
      <c r="G103" s="35">
        <v>2</v>
      </c>
      <c r="H103" s="76"/>
      <c r="I103" s="76"/>
      <c r="J103" s="76"/>
      <c r="K103" s="76" t="str">
        <f>D103</f>
        <v>8 шт</v>
      </c>
      <c r="L103" s="76"/>
      <c r="M103" s="76"/>
      <c r="N103" s="76"/>
      <c r="O103" s="105">
        <f>G103</f>
        <v>2</v>
      </c>
      <c r="P103" s="106"/>
      <c r="Q103" s="106"/>
      <c r="R103" s="106"/>
      <c r="S103" s="76"/>
      <c r="T103" s="106">
        <f>G103</f>
        <v>2</v>
      </c>
      <c r="U103" s="106"/>
      <c r="V103" s="106"/>
      <c r="W103" s="132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36">
      <c r="A104" s="100" t="s">
        <v>27</v>
      </c>
      <c r="B104" s="96" t="s">
        <v>205</v>
      </c>
      <c r="C104" s="77" t="s">
        <v>35</v>
      </c>
      <c r="D104" s="76" t="s">
        <v>207</v>
      </c>
      <c r="E104" s="76">
        <v>2013</v>
      </c>
      <c r="F104" s="76">
        <v>2013</v>
      </c>
      <c r="G104" s="79">
        <v>1.8</v>
      </c>
      <c r="H104" s="76"/>
      <c r="I104" s="76"/>
      <c r="J104" s="76"/>
      <c r="K104" s="76" t="str">
        <f>D104</f>
        <v>3шт</v>
      </c>
      <c r="L104" s="76"/>
      <c r="M104" s="76"/>
      <c r="N104" s="76"/>
      <c r="O104" s="105">
        <f>G104</f>
        <v>1.8</v>
      </c>
      <c r="P104" s="106"/>
      <c r="Q104" s="106"/>
      <c r="R104" s="106"/>
      <c r="S104" s="76"/>
      <c r="T104" s="106">
        <f>G104</f>
        <v>1.8</v>
      </c>
      <c r="U104" s="106"/>
      <c r="V104" s="106"/>
      <c r="W104" s="132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36">
      <c r="A105" s="100" t="s">
        <v>28</v>
      </c>
      <c r="B105" s="96" t="s">
        <v>175</v>
      </c>
      <c r="C105" s="77" t="s">
        <v>35</v>
      </c>
      <c r="D105" s="76" t="s">
        <v>206</v>
      </c>
      <c r="E105" s="76">
        <v>2014</v>
      </c>
      <c r="F105" s="76">
        <v>2014</v>
      </c>
      <c r="G105" s="79">
        <v>2</v>
      </c>
      <c r="H105" s="76"/>
      <c r="I105" s="76"/>
      <c r="J105" s="76"/>
      <c r="K105" s="76"/>
      <c r="L105" s="76"/>
      <c r="M105" s="76"/>
      <c r="N105" s="76"/>
      <c r="O105" s="110"/>
      <c r="P105" s="110"/>
      <c r="Q105" s="110"/>
      <c r="R105" s="110"/>
      <c r="S105" s="75">
        <f>G105</f>
        <v>2</v>
      </c>
      <c r="T105" s="106">
        <f>G105</f>
        <v>2</v>
      </c>
      <c r="U105" s="106"/>
      <c r="V105" s="106"/>
      <c r="W105" s="132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36.75" thickBot="1">
      <c r="A106" s="101" t="s">
        <v>29</v>
      </c>
      <c r="B106" s="97" t="s">
        <v>215</v>
      </c>
      <c r="C106" s="63" t="s">
        <v>35</v>
      </c>
      <c r="D106" s="80" t="s">
        <v>174</v>
      </c>
      <c r="E106" s="80">
        <v>2014</v>
      </c>
      <c r="F106" s="80">
        <v>2014</v>
      </c>
      <c r="G106" s="62">
        <v>1.8</v>
      </c>
      <c r="H106" s="80"/>
      <c r="I106" s="80"/>
      <c r="J106" s="80"/>
      <c r="K106" s="80"/>
      <c r="L106" s="80"/>
      <c r="M106" s="80">
        <f>L106</f>
        <v>0</v>
      </c>
      <c r="N106" s="80"/>
      <c r="O106" s="117"/>
      <c r="P106" s="117"/>
      <c r="Q106" s="117"/>
      <c r="R106" s="117"/>
      <c r="S106" s="64">
        <f>G106</f>
        <v>1.8</v>
      </c>
      <c r="T106" s="157">
        <f>G106</f>
        <v>1.8</v>
      </c>
      <c r="U106" s="157"/>
      <c r="V106" s="157"/>
      <c r="W106" s="158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4:256" ht="11.25"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4:45" ht="11.25"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10" spans="1:2" s="10" customFormat="1" ht="10.5">
      <c r="A110" s="8" t="s">
        <v>36</v>
      </c>
      <c r="B110" s="9" t="s">
        <v>40</v>
      </c>
    </row>
    <row r="111" spans="1:2" s="10" customFormat="1" ht="10.5">
      <c r="A111" s="8" t="s">
        <v>37</v>
      </c>
      <c r="B111" s="9" t="s">
        <v>41</v>
      </c>
    </row>
    <row r="112" spans="1:2" s="10" customFormat="1" ht="10.5">
      <c r="A112" s="8" t="s">
        <v>38</v>
      </c>
      <c r="B112" s="9" t="s">
        <v>42</v>
      </c>
    </row>
    <row r="113" spans="1:2" s="10" customFormat="1" ht="10.5">
      <c r="A113" s="8" t="s">
        <v>39</v>
      </c>
      <c r="B113" s="9" t="s">
        <v>43</v>
      </c>
    </row>
    <row r="114" s="10" customFormat="1" ht="10.5"/>
    <row r="115" s="10" customFormat="1" ht="10.5"/>
  </sheetData>
  <sheetProtection/>
  <mergeCells count="209">
    <mergeCell ref="T105:W105"/>
    <mergeCell ref="T106:W106"/>
    <mergeCell ref="O103:R103"/>
    <mergeCell ref="O104:R104"/>
    <mergeCell ref="O105:R105"/>
    <mergeCell ref="O106:R106"/>
    <mergeCell ref="O94:R94"/>
    <mergeCell ref="O98:R98"/>
    <mergeCell ref="O99:R99"/>
    <mergeCell ref="T94:W94"/>
    <mergeCell ref="T98:W98"/>
    <mergeCell ref="T99:W99"/>
    <mergeCell ref="O102:R102"/>
    <mergeCell ref="O95:R95"/>
    <mergeCell ref="O96:R96"/>
    <mergeCell ref="O97:R97"/>
    <mergeCell ref="T95:W95"/>
    <mergeCell ref="T96:W96"/>
    <mergeCell ref="T97:W97"/>
    <mergeCell ref="T101:W101"/>
    <mergeCell ref="O101:R101"/>
    <mergeCell ref="T100:W100"/>
    <mergeCell ref="T86:W86"/>
    <mergeCell ref="T87:W87"/>
    <mergeCell ref="T88:W88"/>
    <mergeCell ref="T89:W89"/>
    <mergeCell ref="O90:R90"/>
    <mergeCell ref="T90:W90"/>
    <mergeCell ref="O87:R87"/>
    <mergeCell ref="T103:W103"/>
    <mergeCell ref="T104:W104"/>
    <mergeCell ref="T28:W28"/>
    <mergeCell ref="T27:W27"/>
    <mergeCell ref="O80:R80"/>
    <mergeCell ref="O81:R81"/>
    <mergeCell ref="T80:W80"/>
    <mergeCell ref="T81:W81"/>
    <mergeCell ref="O85:R85"/>
    <mergeCell ref="O86:R86"/>
    <mergeCell ref="O51:R51"/>
    <mergeCell ref="T51:W51"/>
    <mergeCell ref="T29:W29"/>
    <mergeCell ref="T30:W30"/>
    <mergeCell ref="T43:W43"/>
    <mergeCell ref="O44:R44"/>
    <mergeCell ref="T31:W31"/>
    <mergeCell ref="T32:W32"/>
    <mergeCell ref="T33:W33"/>
    <mergeCell ref="T78:W78"/>
    <mergeCell ref="T79:W79"/>
    <mergeCell ref="T82:W82"/>
    <mergeCell ref="T83:W83"/>
    <mergeCell ref="T84:W84"/>
    <mergeCell ref="O71:R71"/>
    <mergeCell ref="O72:R72"/>
    <mergeCell ref="T22:W22"/>
    <mergeCell ref="T23:W23"/>
    <mergeCell ref="O25:R25"/>
    <mergeCell ref="T24:W24"/>
    <mergeCell ref="T25:W25"/>
    <mergeCell ref="O26:R26"/>
    <mergeCell ref="O27:R27"/>
    <mergeCell ref="T26:W26"/>
    <mergeCell ref="O19:R19"/>
    <mergeCell ref="T19:W19"/>
    <mergeCell ref="T92:W92"/>
    <mergeCell ref="R2:W3"/>
    <mergeCell ref="T6:W6"/>
    <mergeCell ref="O45:R45"/>
    <mergeCell ref="O46:R46"/>
    <mergeCell ref="O47:R47"/>
    <mergeCell ref="T39:W39"/>
    <mergeCell ref="T40:W40"/>
    <mergeCell ref="T41:W41"/>
    <mergeCell ref="R7:T7"/>
    <mergeCell ref="T44:W44"/>
    <mergeCell ref="T45:W45"/>
    <mergeCell ref="T46:W46"/>
    <mergeCell ref="T42:W42"/>
    <mergeCell ref="O39:R39"/>
    <mergeCell ref="T11:W11"/>
    <mergeCell ref="T18:W18"/>
    <mergeCell ref="O91:R91"/>
    <mergeCell ref="O92:R92"/>
    <mergeCell ref="O36:R36"/>
    <mergeCell ref="T35:W35"/>
    <mergeCell ref="T36:W36"/>
    <mergeCell ref="O52:R52"/>
    <mergeCell ref="T12:W12"/>
    <mergeCell ref="T66:W66"/>
    <mergeCell ref="T67:W67"/>
    <mergeCell ref="T68:W68"/>
    <mergeCell ref="T69:W69"/>
    <mergeCell ref="T70:W70"/>
    <mergeCell ref="O64:R64"/>
    <mergeCell ref="O65:R65"/>
    <mergeCell ref="O66:R66"/>
    <mergeCell ref="T91:W91"/>
    <mergeCell ref="O73:R73"/>
    <mergeCell ref="O74:R74"/>
    <mergeCell ref="O75:R75"/>
    <mergeCell ref="O76:R76"/>
    <mergeCell ref="O77:R77"/>
    <mergeCell ref="T71:W71"/>
    <mergeCell ref="T72:W72"/>
    <mergeCell ref="T73:W73"/>
    <mergeCell ref="T74:W74"/>
    <mergeCell ref="T75:W75"/>
    <mergeCell ref="T76:W76"/>
    <mergeCell ref="T77:W77"/>
    <mergeCell ref="O88:R88"/>
    <mergeCell ref="O89:R89"/>
    <mergeCell ref="T85:W85"/>
    <mergeCell ref="T102:W102"/>
    <mergeCell ref="B10:B12"/>
    <mergeCell ref="O43:R43"/>
    <mergeCell ref="O83:R83"/>
    <mergeCell ref="O84:R84"/>
    <mergeCell ref="O13:R13"/>
    <mergeCell ref="O18:R18"/>
    <mergeCell ref="O30:R30"/>
    <mergeCell ref="T13:W13"/>
    <mergeCell ref="O40:R40"/>
    <mergeCell ref="O41:R41"/>
    <mergeCell ref="O42:R42"/>
    <mergeCell ref="O78:R78"/>
    <mergeCell ref="O79:R79"/>
    <mergeCell ref="O32:R32"/>
    <mergeCell ref="O33:R33"/>
    <mergeCell ref="O34:R34"/>
    <mergeCell ref="T53:W53"/>
    <mergeCell ref="T34:W34"/>
    <mergeCell ref="O35:R35"/>
    <mergeCell ref="O93:R93"/>
    <mergeCell ref="T93:W93"/>
    <mergeCell ref="O100:R100"/>
    <mergeCell ref="O82:R82"/>
    <mergeCell ref="A10:A12"/>
    <mergeCell ref="C10:C11"/>
    <mergeCell ref="D10:D11"/>
    <mergeCell ref="G10:G11"/>
    <mergeCell ref="F10:F12"/>
    <mergeCell ref="E10:E12"/>
    <mergeCell ref="O11:R11"/>
    <mergeCell ref="O12:R12"/>
    <mergeCell ref="O38:R38"/>
    <mergeCell ref="N10:W10"/>
    <mergeCell ref="O37:R37"/>
    <mergeCell ref="T37:W37"/>
    <mergeCell ref="T38:W38"/>
    <mergeCell ref="T14:W14"/>
    <mergeCell ref="T15:W15"/>
    <mergeCell ref="T16:W16"/>
    <mergeCell ref="T17:W17"/>
    <mergeCell ref="O20:R20"/>
    <mergeCell ref="O21:R21"/>
    <mergeCell ref="O22:R22"/>
    <mergeCell ref="O23:R23"/>
    <mergeCell ref="O24:R24"/>
    <mergeCell ref="O31:R31"/>
    <mergeCell ref="H10:H11"/>
    <mergeCell ref="O67:R67"/>
    <mergeCell ref="O68:R68"/>
    <mergeCell ref="O69:R69"/>
    <mergeCell ref="O70:R70"/>
    <mergeCell ref="T64:W64"/>
    <mergeCell ref="T55:W55"/>
    <mergeCell ref="T56:W56"/>
    <mergeCell ref="T57:W57"/>
    <mergeCell ref="T58:W58"/>
    <mergeCell ref="T59:W59"/>
    <mergeCell ref="T60:W60"/>
    <mergeCell ref="T61:W61"/>
    <mergeCell ref="T62:W62"/>
    <mergeCell ref="T63:W63"/>
    <mergeCell ref="O55:R55"/>
    <mergeCell ref="O56:R56"/>
    <mergeCell ref="O57:R57"/>
    <mergeCell ref="O58:R58"/>
    <mergeCell ref="O59:R59"/>
    <mergeCell ref="O60:R60"/>
    <mergeCell ref="O61:R61"/>
    <mergeCell ref="O62:R62"/>
    <mergeCell ref="O63:R63"/>
    <mergeCell ref="T65:W65"/>
    <mergeCell ref="P1:W1"/>
    <mergeCell ref="D1:M3"/>
    <mergeCell ref="U7:V7"/>
    <mergeCell ref="O53:R53"/>
    <mergeCell ref="O54:R54"/>
    <mergeCell ref="T48:W48"/>
    <mergeCell ref="T49:W49"/>
    <mergeCell ref="T50:W50"/>
    <mergeCell ref="O48:R48"/>
    <mergeCell ref="O49:R49"/>
    <mergeCell ref="O50:R50"/>
    <mergeCell ref="T52:W52"/>
    <mergeCell ref="T54:W54"/>
    <mergeCell ref="T47:W47"/>
    <mergeCell ref="J10:M10"/>
    <mergeCell ref="I10:I11"/>
    <mergeCell ref="O14:R14"/>
    <mergeCell ref="O15:R15"/>
    <mergeCell ref="O16:R16"/>
    <mergeCell ref="O17:R17"/>
    <mergeCell ref="O28:R28"/>
    <mergeCell ref="O29:R29"/>
    <mergeCell ref="T20:W20"/>
    <mergeCell ref="T21:W2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pto3</cp:lastModifiedBy>
  <cp:lastPrinted>2011-12-01T00:32:14Z</cp:lastPrinted>
  <dcterms:created xsi:type="dcterms:W3CDTF">2010-07-12T09:57:56Z</dcterms:created>
  <dcterms:modified xsi:type="dcterms:W3CDTF">2012-01-31T23:59:54Z</dcterms:modified>
  <cp:category/>
  <cp:version/>
  <cp:contentType/>
  <cp:contentStatus/>
</cp:coreProperties>
</file>